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5476" windowWidth="11340" windowHeight="6045" tabRatio="927" activeTab="6"/>
  </bookViews>
  <sheets>
    <sheet name="18 (3)" sheetId="1" r:id="rId1"/>
    <sheet name="18 (2)" sheetId="2" r:id="rId2"/>
    <sheet name="MENÜ" sheetId="3" r:id="rId3"/>
    <sheet name="günler" sheetId="4" r:id="rId4"/>
    <sheet name="18" sheetId="5" r:id="rId5"/>
    <sheet name="Sayfa1" sheetId="6" r:id="rId6"/>
    <sheet name="ARALIK" sheetId="7" r:id="rId7"/>
    <sheet name="Sayfa2" sheetId="8" r:id="rId8"/>
  </sheets>
  <definedNames>
    <definedName name="_xlnm.Print_Area" localSheetId="4">'18'!$A$1:$AP$64</definedName>
    <definedName name="_xlnm.Print_Area" localSheetId="1">'18 (2)'!$A$1:$AP$64</definedName>
    <definedName name="_xlnm.Print_Area" localSheetId="0">'18 (3)'!$A$1:$AP$64</definedName>
    <definedName name="_xlnm.Print_Area" localSheetId="6">'ARALIK'!$A$1:$AR$65</definedName>
    <definedName name="_xlnm.Print_Area" localSheetId="3">'günler'!$D$1:$AP$3</definedName>
  </definedNames>
  <calcPr fullCalcOnLoad="1"/>
</workbook>
</file>

<file path=xl/sharedStrings.xml><?xml version="1.0" encoding="utf-8"?>
<sst xmlns="http://schemas.openxmlformats.org/spreadsheetml/2006/main" count="957" uniqueCount="159">
  <si>
    <t>T.C.</t>
  </si>
  <si>
    <t>HARRAN ÜNİVERSİTESİ</t>
  </si>
  <si>
    <t>TOPLAM</t>
  </si>
  <si>
    <t>ÜNVANI</t>
  </si>
  <si>
    <t>TAHAKKUK MEMURU</t>
  </si>
  <si>
    <t>Memur</t>
  </si>
  <si>
    <t>Ünvanı</t>
  </si>
  <si>
    <t>Ders</t>
  </si>
  <si>
    <t>Teorik</t>
  </si>
  <si>
    <t>Gösterge</t>
  </si>
  <si>
    <t>Katsayı</t>
  </si>
  <si>
    <t>Saat Ücreti</t>
  </si>
  <si>
    <t>Prof.</t>
  </si>
  <si>
    <t>Doç.</t>
  </si>
  <si>
    <t>Yrd.Doç.</t>
  </si>
  <si>
    <t>Sıra No</t>
  </si>
  <si>
    <t>pe</t>
  </si>
  <si>
    <t>(</t>
  </si>
  <si>
    <t>)</t>
  </si>
  <si>
    <t>cu</t>
  </si>
  <si>
    <t>ct</t>
  </si>
  <si>
    <t>pa</t>
  </si>
  <si>
    <t>pt</t>
  </si>
  <si>
    <t>sa</t>
  </si>
  <si>
    <t>ça</t>
  </si>
  <si>
    <t>EK DERS ÜCRET FORMU</t>
  </si>
  <si>
    <t>Bölüm ve Anabilim dalı  :</t>
  </si>
  <si>
    <t>Öğr.El.Ünv.Adı Soyadı    :</t>
  </si>
  <si>
    <t>Ayı               :</t>
  </si>
  <si>
    <t xml:space="preserve">Yılı               : </t>
  </si>
  <si>
    <t>İdari Görev                :</t>
  </si>
  <si>
    <t>Ders Yükü  :</t>
  </si>
  <si>
    <t>G  Ü  N  L  E  R</t>
  </si>
  <si>
    <t>Öğr. Türü</t>
  </si>
  <si>
    <t>TEORİ</t>
  </si>
  <si>
    <t>PRATİK</t>
  </si>
  <si>
    <t>Örgün Öğr.</t>
  </si>
  <si>
    <t>İkili Öğr.</t>
  </si>
  <si>
    <t>D E R S İ N ve F A A L İ  Y E T İ N</t>
  </si>
  <si>
    <t>Öğrenci</t>
  </si>
  <si>
    <t>Dersin Kodu</t>
  </si>
  <si>
    <t>Dersin Adı</t>
  </si>
  <si>
    <t>Şekil</t>
  </si>
  <si>
    <t>Verildiği Birim</t>
  </si>
  <si>
    <t>Uyg.</t>
  </si>
  <si>
    <t>Sayısı</t>
  </si>
  <si>
    <t>Toplam</t>
  </si>
  <si>
    <t>Ders Saatleri</t>
  </si>
  <si>
    <t>Pazartesi</t>
  </si>
  <si>
    <t>1- Dersin sıra numaraları yandaki haftalık ders</t>
  </si>
  <si>
    <t>Salı</t>
  </si>
  <si>
    <t>programında belirtilecektir.</t>
  </si>
  <si>
    <t>Çarşamba</t>
  </si>
  <si>
    <t>2- Ek ders ücretine sayılacak saatler kırmızı</t>
  </si>
  <si>
    <t>Perşembe</t>
  </si>
  <si>
    <t>kalemle çizilecektir.</t>
  </si>
  <si>
    <t>Cuma</t>
  </si>
  <si>
    <t>Cumartesi</t>
  </si>
  <si>
    <t>Pazar</t>
  </si>
  <si>
    <t>Hafta No</t>
  </si>
  <si>
    <t>Günlük ek ders</t>
  </si>
  <si>
    <t>HAFTALIK EK DERS SAATİ TOPLAMI</t>
  </si>
  <si>
    <t>A Ç I K L A M A</t>
  </si>
  <si>
    <t xml:space="preserve"> saati toplamı</t>
  </si>
  <si>
    <t>Normal Öğr.</t>
  </si>
  <si>
    <t>Zamlı Nor.Öğr.</t>
  </si>
  <si>
    <t>Normal İkili</t>
  </si>
  <si>
    <t>Zamlı İkili</t>
  </si>
  <si>
    <t>Sınav</t>
  </si>
  <si>
    <t xml:space="preserve">Toplam </t>
  </si>
  <si>
    <t>Aylık Top.</t>
  </si>
  <si>
    <t>Öğretim Elemanı</t>
  </si>
  <si>
    <t>Bölüm Anabilim Dalı Bşk.</t>
  </si>
  <si>
    <t>ocak</t>
  </si>
  <si>
    <t>şubat</t>
  </si>
  <si>
    <t>mart</t>
  </si>
  <si>
    <t>nisan</t>
  </si>
  <si>
    <t>mayıs</t>
  </si>
  <si>
    <t>haziran</t>
  </si>
  <si>
    <t xml:space="preserve">……/ </t>
  </si>
  <si>
    <t xml:space="preserve"> /2004</t>
  </si>
  <si>
    <t>Ünvanı                   :</t>
  </si>
  <si>
    <t>İTA AMİRİ</t>
  </si>
  <si>
    <t>İLGİLİNİN  ADI</t>
  </si>
  <si>
    <t>BANKA ADI</t>
  </si>
  <si>
    <t>TARİH</t>
  </si>
  <si>
    <t>İ M Z A   Y E T K İ L İ L E  R İ</t>
  </si>
  <si>
    <t xml:space="preserve">ADI SOYADI </t>
  </si>
  <si>
    <t>MUTEMET</t>
  </si>
  <si>
    <t>İlGİLİ AY</t>
  </si>
  <si>
    <t>BÜTÇE YILI</t>
  </si>
  <si>
    <t>TAHAKKUK EKLERİ</t>
  </si>
  <si>
    <t>BELGENİN TÜRÜ</t>
  </si>
  <si>
    <t>Ek Ders Ücret Formu</t>
  </si>
  <si>
    <t>Yönetim Kurulu Kararı</t>
  </si>
  <si>
    <t>Çeşitli Ödemeler Bordrosu</t>
  </si>
  <si>
    <t>Ekders Çizelgesi</t>
  </si>
  <si>
    <t>Yazı</t>
  </si>
  <si>
    <t>Haft.Ders Programı ve Çizelgesi</t>
  </si>
  <si>
    <t xml:space="preserve"> Adet </t>
  </si>
  <si>
    <t xml:space="preserve"> </t>
  </si>
  <si>
    <t>ÖĞRETİM ELEMENLARININ BİRİM EK DERS SAAT ÜCRETLERİ</t>
  </si>
  <si>
    <t>YAN TARAFTA BULUNAN GÖSTERGE ve KATSAYILAR DEĞİŞMESİ HALİNDE YENİ BİLGİLERİ YAZINIZ</t>
  </si>
  <si>
    <t>BU PROGRAMI HAZIRLAYAN ÖĞR.GÖR. BESTAMİ DÖNER                                                        (AKÇAKALE MESLEK YÜKSEKOKULU) ( Tel :0 414 411 4115)</t>
  </si>
  <si>
    <t>*</t>
  </si>
  <si>
    <t>ADET</t>
  </si>
  <si>
    <t>ÖĞR.ELEMANININ ADI SOYADI</t>
  </si>
  <si>
    <t>Okut.</t>
  </si>
  <si>
    <t>Ders Yükü</t>
  </si>
  <si>
    <t>Hoca No</t>
  </si>
  <si>
    <t>Diğer(Öğr.Gör/Oktm.)</t>
  </si>
  <si>
    <t>Banka Hesap No</t>
  </si>
  <si>
    <t>İLK ve SON GÜNLERİ GİRİNİZ</t>
  </si>
  <si>
    <r>
      <t xml:space="preserve">EKDERS ALINAN İLK PAZARTESİ GÜNÜ </t>
    </r>
    <r>
      <rPr>
        <b/>
        <sz val="12"/>
        <color indexed="9"/>
        <rFont val="Symbol"/>
        <family val="1"/>
      </rPr>
      <t>Þ</t>
    </r>
  </si>
  <si>
    <r>
      <t xml:space="preserve">EK DERS ALINAN SON GÜN </t>
    </r>
    <r>
      <rPr>
        <b/>
        <sz val="12"/>
        <color indexed="9"/>
        <rFont val="Symbol"/>
        <family val="1"/>
      </rPr>
      <t>Þ</t>
    </r>
  </si>
  <si>
    <t xml:space="preserve">Banka Hesap No, Öğr.Elm.                          Adı Soyadı ve Ders Yükünü Giriniz </t>
  </si>
  <si>
    <t xml:space="preserve">Öğr.El. Ünvanını Belirlemek için "X" ile işaretleyiniz </t>
  </si>
  <si>
    <t>X</t>
  </si>
  <si>
    <t>DEKAN</t>
  </si>
  <si>
    <t>Mustafa OCAKOĞLU</t>
  </si>
  <si>
    <t>İktisadi ve İdari Bilimler Fakültesi</t>
  </si>
  <si>
    <t>Öğretim Gör.</t>
  </si>
  <si>
    <t>Necati AYALP</t>
  </si>
  <si>
    <t>Fakülte Sekreter Vekili</t>
  </si>
  <si>
    <t>Prof.Dr.Bahri KARLI</t>
  </si>
  <si>
    <t>Fatma KERKEZ</t>
  </si>
  <si>
    <t>…/09/.2008</t>
  </si>
  <si>
    <t>EYLÜL</t>
  </si>
  <si>
    <t>BESYO</t>
  </si>
  <si>
    <t>Erkan ÇİMEN</t>
  </si>
  <si>
    <t>Okutman</t>
  </si>
  <si>
    <t>OKT.Erkan ÇİMEN</t>
  </si>
  <si>
    <t>Örgün</t>
  </si>
  <si>
    <t>Besyo</t>
  </si>
  <si>
    <t>OKUTMAN</t>
  </si>
  <si>
    <t xml:space="preserve">Beden Eğitimi ve Spor Öğretmenliği </t>
  </si>
  <si>
    <t>Okutman Erkan ÇİMEN</t>
  </si>
  <si>
    <t>İKİLİ</t>
  </si>
  <si>
    <t>COĞRAFYA</t>
  </si>
  <si>
    <t>BEDEN EĞİTİMİ</t>
  </si>
  <si>
    <t xml:space="preserve">                            Yrd.Doç.Dr.Tuncer DEMİR</t>
  </si>
  <si>
    <t>ŞUBAT</t>
  </si>
  <si>
    <t>KİMYA</t>
  </si>
  <si>
    <t>Ziraat</t>
  </si>
  <si>
    <t>Maaş</t>
  </si>
  <si>
    <t xml:space="preserve"> Yrd.doç.Dr.Recep CENGİZ</t>
  </si>
  <si>
    <t>MAYIS</t>
  </si>
  <si>
    <t>Hentbol B</t>
  </si>
  <si>
    <t>Hentbol A</t>
  </si>
  <si>
    <t>Seçmeli II-(Kort Tenisi)</t>
  </si>
  <si>
    <t>Seçmeli III- (Kort Tenisi) A</t>
  </si>
  <si>
    <t>Seçmeli III- (Kort Tenisi) B</t>
  </si>
  <si>
    <t xml:space="preserve">karşılığı 10 saati Besyo'da </t>
  </si>
  <si>
    <t xml:space="preserve">2 Saat'i iktisat fakültesinde </t>
  </si>
  <si>
    <t>doldurmaktadır.</t>
  </si>
  <si>
    <t>FİNAL</t>
  </si>
  <si>
    <t>OCAK</t>
  </si>
  <si>
    <t xml:space="preserve">Hentbol </t>
  </si>
  <si>
    <t xml:space="preserve">Seçmeli III- (Kort Tenisi) </t>
  </si>
</sst>
</file>

<file path=xl/styles.xml><?xml version="1.0" encoding="utf-8"?>
<styleSheet xmlns="http://schemas.openxmlformats.org/spreadsheetml/2006/main">
  <numFmts count="5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0"/>
    <numFmt numFmtId="181" formatCode="#,##0.0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0.000"/>
    <numFmt numFmtId="186" formatCode="0.0"/>
    <numFmt numFmtId="187" formatCode="0.0000000"/>
    <numFmt numFmtId="188" formatCode="0.000000"/>
    <numFmt numFmtId="189" formatCode="0.00000"/>
    <numFmt numFmtId="190" formatCode="0.0000"/>
    <numFmt numFmtId="191" formatCode="dd/mm/yy"/>
    <numFmt numFmtId="192" formatCode="_-* #,##0.0\ _T_L_-;\-* #,##0.0\ _T_L_-;_-* &quot;-&quot;??\ _T_L_-;_-@_-"/>
    <numFmt numFmtId="193" formatCode="_-* #,##0\ _T_L_-;\-* #,##0\ _T_L_-;_-* &quot;-&quot;??\ _T_L_-;_-@_-"/>
    <numFmt numFmtId="194" formatCode="#,##0\ ;[Red]\-#,##0\ "/>
    <numFmt numFmtId="195" formatCode="#,##0.00;[Red]\-#,##0.00"/>
    <numFmt numFmtId="196" formatCode="#,##0;\-#,##0"/>
    <numFmt numFmtId="197" formatCode="0##"/>
    <numFmt numFmtId="198" formatCode="#,##0.0"/>
    <numFmt numFmtId="199" formatCode="#,##0_ ;\-#,##0\ "/>
    <numFmt numFmtId="200" formatCode="d\ mmmm\ yyyy"/>
    <numFmt numFmtId="201" formatCode="00000"/>
    <numFmt numFmtId="202" formatCode="[$-41F]0"/>
    <numFmt numFmtId="203" formatCode="[$-41F]dd\ mmmm\ yyyy\ dddd"/>
    <numFmt numFmtId="204" formatCode="[$-F800]dddd\,\ mmmm\ dd\,\ yyyy"/>
    <numFmt numFmtId="205" formatCode="[$-41F]mmmmm;@"/>
    <numFmt numFmtId="206" formatCode="[$-41F]d\ mmmm;@"/>
    <numFmt numFmtId="207" formatCode="_-* #,##0.000\ _T_L_-;\-* #,##0.000\ _T_L_-;_-* &quot;-&quot;??\ _T_L_-;_-@_-"/>
    <numFmt numFmtId="208" formatCode="_-* #,##0.0000\ _T_L_-;\-* #,##0.0000\ _T_L_-;_-* &quot;-&quot;??\ _T_L_-;_-@_-"/>
    <numFmt numFmtId="209" formatCode="_-* #,##0.00000\ _T_L_-;\-* #,##0.00000\ _T_L_-;_-* &quot;-&quot;??\ _T_L_-;_-@_-"/>
    <numFmt numFmtId="210" formatCode="_-* #,##0.000000\ _T_L_-;\-* #,##0.000000\ _T_L_-;_-* &quot;-&quot;??\ _T_L_-;_-@_-"/>
    <numFmt numFmtId="211" formatCode="_-* #,##0.0000000\ _T_L_-;\-* #,##0.0000000\ _T_L_-;_-* &quot;-&quot;??\ _T_L_-;_-@_-"/>
  </numFmts>
  <fonts count="62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name val="Arial"/>
      <family val="2"/>
    </font>
    <font>
      <sz val="9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b/>
      <sz val="16"/>
      <name val="Batang"/>
      <family val="1"/>
    </font>
    <font>
      <b/>
      <sz val="12"/>
      <name val="Batang"/>
      <family val="1"/>
    </font>
    <font>
      <b/>
      <sz val="8"/>
      <name val="Batang"/>
      <family val="1"/>
    </font>
    <font>
      <b/>
      <sz val="9"/>
      <name val="Arial Tur"/>
      <family val="0"/>
    </font>
    <font>
      <b/>
      <sz val="9"/>
      <name val="Batang"/>
      <family val="1"/>
    </font>
    <font>
      <sz val="7"/>
      <name val="Arial Tur"/>
      <family val="0"/>
    </font>
    <font>
      <b/>
      <u val="single"/>
      <sz val="8"/>
      <name val="Arial Tur"/>
      <family val="0"/>
    </font>
    <font>
      <b/>
      <sz val="8"/>
      <name val="Arial"/>
      <family val="2"/>
    </font>
    <font>
      <sz val="6"/>
      <name val="Arial Tur"/>
      <family val="0"/>
    </font>
    <font>
      <b/>
      <sz val="14"/>
      <name val="Batang"/>
      <family val="1"/>
    </font>
    <font>
      <sz val="7"/>
      <color indexed="9"/>
      <name val="Arial Tur"/>
      <family val="2"/>
    </font>
    <font>
      <b/>
      <sz val="10"/>
      <name val="Batang"/>
      <family val="1"/>
    </font>
    <font>
      <b/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8"/>
      <color indexed="12"/>
      <name val="Arial"/>
      <family val="2"/>
    </font>
    <font>
      <b/>
      <u val="single"/>
      <sz val="8"/>
      <name val="Arial"/>
      <family val="2"/>
    </font>
    <font>
      <b/>
      <sz val="12"/>
      <color indexed="9"/>
      <name val="Arial Tur"/>
      <family val="0"/>
    </font>
    <font>
      <b/>
      <sz val="9"/>
      <color indexed="10"/>
      <name val="Arial Tur"/>
      <family val="0"/>
    </font>
    <font>
      <b/>
      <sz val="8"/>
      <color indexed="9"/>
      <name val="Georgia"/>
      <family val="1"/>
    </font>
    <font>
      <sz val="10"/>
      <color indexed="9"/>
      <name val="Arial"/>
      <family val="2"/>
    </font>
    <font>
      <sz val="8"/>
      <name val="Arial"/>
      <family val="2"/>
    </font>
    <font>
      <b/>
      <sz val="14"/>
      <color indexed="63"/>
      <name val="Arial"/>
      <family val="2"/>
    </font>
    <font>
      <b/>
      <u val="single"/>
      <sz val="6"/>
      <name val="Arial"/>
      <family val="2"/>
    </font>
    <font>
      <b/>
      <sz val="6"/>
      <color indexed="9"/>
      <name val="Georgia"/>
      <family val="1"/>
    </font>
    <font>
      <sz val="8"/>
      <color indexed="9"/>
      <name val="Arial"/>
      <family val="2"/>
    </font>
    <font>
      <sz val="8"/>
      <color indexed="49"/>
      <name val="Arial"/>
      <family val="2"/>
    </font>
    <font>
      <b/>
      <sz val="14"/>
      <color indexed="9"/>
      <name val="Batang"/>
      <family val="1"/>
    </font>
    <font>
      <b/>
      <sz val="14"/>
      <color indexed="9"/>
      <name val="Georgia"/>
      <family val="1"/>
    </font>
    <font>
      <b/>
      <sz val="12"/>
      <name val="Arial"/>
      <family val="2"/>
    </font>
    <font>
      <sz val="10"/>
      <color indexed="9"/>
      <name val="Arial Tur"/>
      <family val="0"/>
    </font>
    <font>
      <sz val="9"/>
      <color indexed="9"/>
      <name val="Arial"/>
      <family val="2"/>
    </font>
    <font>
      <sz val="10"/>
      <color indexed="9"/>
      <name val="Georgia"/>
      <family val="1"/>
    </font>
    <font>
      <b/>
      <sz val="12"/>
      <color indexed="9"/>
      <name val="Arial"/>
      <family val="2"/>
    </font>
    <font>
      <b/>
      <sz val="12"/>
      <color indexed="9"/>
      <name val="Symbol"/>
      <family val="1"/>
    </font>
    <font>
      <sz val="14"/>
      <name val="Arial Tur"/>
      <family val="0"/>
    </font>
    <font>
      <b/>
      <sz val="14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 Tur"/>
      <family val="0"/>
    </font>
    <font>
      <b/>
      <sz val="12"/>
      <color indexed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double"/>
      <top style="thick">
        <color indexed="9"/>
      </top>
      <bottom style="thick">
        <color indexed="9"/>
      </bottom>
    </border>
    <border>
      <left style="double"/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double"/>
      <top style="thick">
        <color indexed="9"/>
      </top>
      <bottom>
        <color indexed="63"/>
      </bottom>
    </border>
    <border>
      <left style="thick">
        <color indexed="9"/>
      </left>
      <right style="double"/>
      <top style="thick">
        <color indexed="9"/>
      </top>
      <bottom style="double"/>
    </border>
    <border>
      <left style="double"/>
      <right style="thick">
        <color indexed="9"/>
      </right>
      <top style="thick">
        <color indexed="9"/>
      </top>
      <bottom style="double"/>
    </border>
    <border>
      <left style="thick">
        <color indexed="9"/>
      </left>
      <right>
        <color indexed="63"/>
      </right>
      <top style="thick">
        <color indexed="9"/>
      </top>
      <bottom style="double"/>
    </border>
    <border>
      <left style="thick">
        <color indexed="9"/>
      </left>
      <right style="thick">
        <color indexed="9"/>
      </right>
      <top style="thick">
        <color indexed="9"/>
      </top>
      <bottom style="double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double"/>
      <right style="thick">
        <color indexed="9"/>
      </right>
      <top style="thick">
        <color indexed="9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>
        <color indexed="9"/>
      </right>
      <top style="double"/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ck">
        <color indexed="9"/>
      </right>
      <top style="double"/>
      <bottom style="thick">
        <color indexed="9"/>
      </bottom>
    </border>
    <border>
      <left style="thick">
        <color indexed="9"/>
      </left>
      <right style="thick">
        <color indexed="9"/>
      </right>
      <top style="double"/>
      <bottom style="thick">
        <color indexed="9"/>
      </bottom>
    </border>
    <border>
      <left style="thick">
        <color indexed="9"/>
      </left>
      <right style="double"/>
      <top style="double"/>
      <bottom style="thick">
        <color indexed="9"/>
      </bottom>
    </border>
    <border>
      <left style="thick">
        <color indexed="9"/>
      </left>
      <right>
        <color indexed="63"/>
      </right>
      <top style="double"/>
      <bottom style="thick">
        <color indexed="9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thick">
        <color indexed="9"/>
      </top>
      <bottom style="thick">
        <color indexed="9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16" borderId="5" applyNumberFormat="0" applyAlignment="0" applyProtection="0"/>
    <xf numFmtId="0" fontId="52" fillId="7" borderId="6" applyNumberFormat="0" applyAlignment="0" applyProtection="0"/>
    <xf numFmtId="0" fontId="53" fillId="16" borderId="6" applyNumberFormat="0" applyAlignment="0" applyProtection="0"/>
    <xf numFmtId="0" fontId="54" fillId="17" borderId="7" applyNumberFormat="0" applyAlignment="0" applyProtection="0"/>
    <xf numFmtId="0" fontId="55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3" borderId="0" applyNumberFormat="0" applyBorder="0" applyAlignment="0" applyProtection="0"/>
    <xf numFmtId="0" fontId="3" fillId="0" borderId="0">
      <alignment/>
      <protection/>
    </xf>
    <xf numFmtId="0" fontId="0" fillId="18" borderId="8" applyNumberFormat="0" applyFont="0" applyAlignment="0" applyProtection="0"/>
    <xf numFmtId="0" fontId="57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206" fontId="4" fillId="0" borderId="0" xfId="0" applyNumberFormat="1" applyFont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textRotation="90" shrinkToFit="1"/>
    </xf>
    <xf numFmtId="0" fontId="5" fillId="0" borderId="10" xfId="0" applyFont="1" applyBorder="1" applyAlignment="1">
      <alignment horizontal="center" vertical="center" textRotation="90" shrinkToFit="1"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Continuous" vertic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6" fillId="0" borderId="0" xfId="0" applyFont="1" applyBorder="1" applyAlignment="1">
      <alignment horizontal="centerContinuous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left" vertical="center" wrapText="1" shrinkToFit="1"/>
    </xf>
    <xf numFmtId="0" fontId="4" fillId="0" borderId="12" xfId="0" applyFont="1" applyBorder="1" applyAlignment="1">
      <alignment horizontal="left" vertical="center"/>
    </xf>
    <xf numFmtId="0" fontId="10" fillId="24" borderId="10" xfId="0" applyFont="1" applyFill="1" applyBorder="1" applyAlignment="1">
      <alignment horizontal="center"/>
    </xf>
    <xf numFmtId="2" fontId="4" fillId="0" borderId="0" xfId="0" applyNumberFormat="1" applyFont="1" applyAlignment="1">
      <alignment horizontal="left" vertical="center"/>
    </xf>
    <xf numFmtId="0" fontId="14" fillId="16" borderId="27" xfId="50" applyFont="1" applyFill="1" applyBorder="1" applyAlignment="1" applyProtection="1">
      <alignment vertical="center" wrapText="1"/>
      <protection locked="0"/>
    </xf>
    <xf numFmtId="0" fontId="14" fillId="16" borderId="28" xfId="50" applyFont="1" applyFill="1" applyBorder="1" applyAlignment="1" applyProtection="1">
      <alignment horizontal="center" vertical="center" wrapText="1"/>
      <protection locked="0"/>
    </xf>
    <xf numFmtId="0" fontId="14" fillId="16" borderId="29" xfId="50" applyFont="1" applyFill="1" applyBorder="1" applyAlignment="1" applyProtection="1">
      <alignment horizontal="center" vertical="center" wrapText="1"/>
      <protection locked="0"/>
    </xf>
    <xf numFmtId="0" fontId="14" fillId="16" borderId="30" xfId="50" applyFont="1" applyFill="1" applyBorder="1" applyAlignment="1" applyProtection="1">
      <alignment horizontal="left" vertical="center" wrapText="1"/>
      <protection locked="0"/>
    </xf>
    <xf numFmtId="0" fontId="14" fillId="16" borderId="31" xfId="50" applyFont="1" applyFill="1" applyBorder="1" applyAlignment="1" applyProtection="1">
      <alignment vertical="center" wrapText="1"/>
      <protection locked="0"/>
    </xf>
    <xf numFmtId="0" fontId="14" fillId="16" borderId="32" xfId="50" applyFont="1" applyFill="1" applyBorder="1" applyAlignment="1" applyProtection="1">
      <alignment horizontal="center" vertical="center" wrapText="1"/>
      <protection locked="0"/>
    </xf>
    <xf numFmtId="0" fontId="14" fillId="16" borderId="31" xfId="50" applyFont="1" applyFill="1" applyBorder="1" applyAlignment="1" applyProtection="1">
      <alignment horizontal="left" vertical="center" wrapText="1"/>
      <protection locked="0"/>
    </xf>
    <xf numFmtId="14" fontId="14" fillId="16" borderId="33" xfId="50" applyNumberFormat="1" applyFont="1" applyFill="1" applyBorder="1" applyAlignment="1" applyProtection="1">
      <alignment horizontal="center" vertical="center" wrapText="1"/>
      <protection locked="0"/>
    </xf>
    <xf numFmtId="0" fontId="14" fillId="16" borderId="34" xfId="50" applyFont="1" applyFill="1" applyBorder="1" applyAlignment="1" applyProtection="1">
      <alignment horizontal="center" vertical="center" wrapText="1"/>
      <protection locked="0"/>
    </xf>
    <xf numFmtId="0" fontId="14" fillId="16" borderId="35" xfId="50" applyFont="1" applyFill="1" applyBorder="1" applyAlignment="1" applyProtection="1">
      <alignment horizontal="left" vertical="center" wrapText="1"/>
      <protection locked="0"/>
    </xf>
    <xf numFmtId="0" fontId="17" fillId="0" borderId="0" xfId="50" applyFont="1" applyBorder="1" applyAlignment="1">
      <alignment shrinkToFit="1"/>
      <protection/>
    </xf>
    <xf numFmtId="0" fontId="3" fillId="0" borderId="0" xfId="50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3" fillId="0" borderId="0" xfId="50" applyFont="1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27" fillId="14" borderId="0" xfId="50" applyFont="1" applyFill="1" applyAlignment="1" applyProtection="1">
      <alignment wrapText="1"/>
      <protection locked="0"/>
    </xf>
    <xf numFmtId="14" fontId="32" fillId="14" borderId="0" xfId="50" applyNumberFormat="1" applyFont="1" applyFill="1" applyAlignment="1" applyProtection="1">
      <alignment horizontal="left" wrapText="1"/>
      <protection locked="0"/>
    </xf>
    <xf numFmtId="0" fontId="27" fillId="14" borderId="0" xfId="50" applyFont="1" applyFill="1" applyAlignment="1" applyProtection="1">
      <alignment horizontal="center" wrapText="1"/>
      <protection locked="0"/>
    </xf>
    <xf numFmtId="0" fontId="3" fillId="0" borderId="0" xfId="50" applyFill="1" applyAlignment="1" applyProtection="1">
      <alignment wrapText="1"/>
      <protection locked="0"/>
    </xf>
    <xf numFmtId="0" fontId="3" fillId="0" borderId="0" xfId="50" applyAlignment="1" applyProtection="1">
      <alignment horizontal="center" wrapText="1"/>
      <protection locked="0"/>
    </xf>
    <xf numFmtId="0" fontId="0" fillId="0" borderId="0" xfId="0" applyAlignment="1" applyProtection="1">
      <alignment/>
      <protection locked="0"/>
    </xf>
    <xf numFmtId="0" fontId="27" fillId="0" borderId="0" xfId="50" applyFont="1" applyAlignment="1" applyProtection="1">
      <alignment horizontal="center" wrapText="1"/>
      <protection locked="0"/>
    </xf>
    <xf numFmtId="14" fontId="14" fillId="16" borderId="36" xfId="50" applyNumberFormat="1" applyFont="1" applyFill="1" applyBorder="1" applyAlignment="1" applyProtection="1">
      <alignment horizontal="left" vertical="center" wrapText="1"/>
      <protection/>
    </xf>
    <xf numFmtId="0" fontId="6" fillId="16" borderId="37" xfId="0" applyFont="1" applyFill="1" applyBorder="1" applyAlignment="1" applyProtection="1">
      <alignment/>
      <protection locked="0"/>
    </xf>
    <xf numFmtId="0" fontId="5" fillId="16" borderId="37" xfId="0" applyFont="1" applyFill="1" applyBorder="1" applyAlignment="1" applyProtection="1">
      <alignment wrapText="1"/>
      <protection locked="0"/>
    </xf>
    <xf numFmtId="0" fontId="5" fillId="16" borderId="37" xfId="0" applyFont="1" applyFill="1" applyBorder="1" applyAlignment="1" applyProtection="1">
      <alignment horizontal="center" wrapText="1"/>
      <protection locked="0"/>
    </xf>
    <xf numFmtId="0" fontId="0" fillId="16" borderId="37" xfId="0" applyFill="1" applyBorder="1" applyAlignment="1" applyProtection="1">
      <alignment wrapText="1"/>
      <protection locked="0"/>
    </xf>
    <xf numFmtId="0" fontId="5" fillId="16" borderId="37" xfId="0" applyFont="1" applyFill="1" applyBorder="1" applyAlignment="1" applyProtection="1">
      <alignment horizontal="left" wrapText="1"/>
      <protection locked="0"/>
    </xf>
    <xf numFmtId="3" fontId="5" fillId="16" borderId="37" xfId="0" applyNumberFormat="1" applyFont="1" applyFill="1" applyBorder="1" applyAlignment="1" applyProtection="1">
      <alignment horizontal="center" wrapText="1"/>
      <protection locked="0"/>
    </xf>
    <xf numFmtId="0" fontId="0" fillId="16" borderId="37" xfId="0" applyFill="1" applyBorder="1" applyAlignment="1" applyProtection="1">
      <alignment horizontal="left" wrapText="1"/>
      <protection locked="0"/>
    </xf>
    <xf numFmtId="0" fontId="27" fillId="16" borderId="37" xfId="50" applyFont="1" applyFill="1" applyBorder="1" applyAlignment="1" applyProtection="1">
      <alignment wrapText="1"/>
      <protection locked="0"/>
    </xf>
    <xf numFmtId="0" fontId="27" fillId="16" borderId="37" xfId="50" applyFont="1" applyFill="1" applyBorder="1" applyAlignment="1" applyProtection="1">
      <alignment horizontal="center" wrapText="1"/>
      <protection locked="0"/>
    </xf>
    <xf numFmtId="0" fontId="3" fillId="16" borderId="37" xfId="50" applyFill="1" applyBorder="1" applyAlignment="1" applyProtection="1">
      <alignment wrapText="1"/>
      <protection locked="0"/>
    </xf>
    <xf numFmtId="0" fontId="3" fillId="16" borderId="37" xfId="50" applyFont="1" applyFill="1" applyBorder="1" applyAlignment="1" applyProtection="1">
      <alignment wrapText="1"/>
      <protection locked="0"/>
    </xf>
    <xf numFmtId="0" fontId="14" fillId="16" borderId="37" xfId="5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7" fillId="15" borderId="29" xfId="50" applyFont="1" applyFill="1" applyBorder="1" applyAlignment="1" applyProtection="1">
      <alignment vertical="center" wrapText="1"/>
      <protection/>
    </xf>
    <xf numFmtId="0" fontId="25" fillId="15" borderId="27" xfId="50" applyFont="1" applyFill="1" applyBorder="1" applyAlignment="1" applyProtection="1">
      <alignment horizontal="center" vertical="center" wrapText="1"/>
      <protection/>
    </xf>
    <xf numFmtId="0" fontId="25" fillId="15" borderId="28" xfId="50" applyFont="1" applyFill="1" applyBorder="1" applyAlignment="1" applyProtection="1">
      <alignment horizontal="center" vertical="center" wrapText="1"/>
      <protection/>
    </xf>
    <xf numFmtId="0" fontId="30" fillId="15" borderId="29" xfId="50" applyFont="1" applyFill="1" applyBorder="1" applyAlignment="1" applyProtection="1">
      <alignment horizontal="center" vertical="center" wrapText="1"/>
      <protection/>
    </xf>
    <xf numFmtId="0" fontId="25" fillId="15" borderId="30" xfId="50" applyFont="1" applyFill="1" applyBorder="1" applyAlignment="1" applyProtection="1">
      <alignment horizontal="center" vertical="center" wrapText="1"/>
      <protection/>
    </xf>
    <xf numFmtId="0" fontId="25" fillId="15" borderId="29" xfId="50" applyFont="1" applyFill="1" applyBorder="1" applyAlignment="1" applyProtection="1">
      <alignment vertical="center" wrapText="1"/>
      <protection/>
    </xf>
    <xf numFmtId="0" fontId="25" fillId="15" borderId="38" xfId="50" applyFont="1" applyFill="1" applyBorder="1" applyAlignment="1" applyProtection="1">
      <alignment vertical="center" wrapText="1"/>
      <protection/>
    </xf>
    <xf numFmtId="0" fontId="25" fillId="15" borderId="34" xfId="50" applyFont="1" applyFill="1" applyBorder="1" applyAlignment="1" applyProtection="1">
      <alignment vertical="center" wrapText="1"/>
      <protection/>
    </xf>
    <xf numFmtId="0" fontId="22" fillId="11" borderId="39" xfId="50" applyFont="1" applyFill="1" applyBorder="1" applyAlignment="1" applyProtection="1">
      <alignment horizontal="center" vertical="center" wrapText="1" shrinkToFit="1"/>
      <protection/>
    </xf>
    <xf numFmtId="0" fontId="22" fillId="11" borderId="40" xfId="50" applyFont="1" applyFill="1" applyBorder="1" applyAlignment="1" applyProtection="1">
      <alignment horizontal="center" vertical="center" wrapText="1" shrinkToFit="1"/>
      <protection/>
    </xf>
    <xf numFmtId="0" fontId="29" fillId="11" borderId="40" xfId="50" applyFont="1" applyFill="1" applyBorder="1" applyAlignment="1" applyProtection="1">
      <alignment horizontal="center" vertical="center" wrapText="1" shrinkToFit="1"/>
      <protection/>
    </xf>
    <xf numFmtId="0" fontId="23" fillId="16" borderId="41" xfId="0" applyFont="1" applyFill="1" applyBorder="1" applyAlignment="1" applyProtection="1">
      <alignment horizontal="center"/>
      <protection locked="0"/>
    </xf>
    <xf numFmtId="0" fontId="23" fillId="16" borderId="42" xfId="0" applyFont="1" applyFill="1" applyBorder="1" applyAlignment="1" applyProtection="1">
      <alignment horizontal="center"/>
      <protection locked="0"/>
    </xf>
    <xf numFmtId="0" fontId="3" fillId="16" borderId="43" xfId="50" applyFill="1" applyBorder="1" applyAlignment="1" applyProtection="1">
      <alignment wrapText="1"/>
      <protection locked="0"/>
    </xf>
    <xf numFmtId="0" fontId="6" fillId="16" borderId="43" xfId="0" applyFont="1" applyFill="1" applyBorder="1" applyAlignment="1" applyProtection="1">
      <alignment/>
      <protection locked="0"/>
    </xf>
    <xf numFmtId="0" fontId="27" fillId="16" borderId="43" xfId="50" applyFont="1" applyFill="1" applyBorder="1" applyAlignment="1" applyProtection="1">
      <alignment wrapText="1"/>
      <protection locked="0"/>
    </xf>
    <xf numFmtId="0" fontId="27" fillId="16" borderId="43" xfId="50" applyFont="1" applyFill="1" applyBorder="1" applyAlignment="1" applyProtection="1">
      <alignment horizontal="center" wrapText="1"/>
      <protection locked="0"/>
    </xf>
    <xf numFmtId="0" fontId="12" fillId="0" borderId="0" xfId="0" applyFont="1" applyAlignment="1" applyProtection="1">
      <alignment wrapText="1"/>
      <protection locked="0"/>
    </xf>
    <xf numFmtId="0" fontId="41" fillId="0" borderId="0" xfId="0" applyFont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10" xfId="0" applyFont="1" applyBorder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1" fillId="0" borderId="10" xfId="0" applyFont="1" applyBorder="1" applyAlignment="1" applyProtection="1">
      <alignment horizontal="center" vertical="center" shrinkToFit="1"/>
      <protection locked="0"/>
    </xf>
    <xf numFmtId="0" fontId="41" fillId="0" borderId="11" xfId="0" applyFont="1" applyBorder="1" applyAlignment="1">
      <alignment horizontal="center" vertical="center" textRotation="90" shrinkToFit="1"/>
    </xf>
    <xf numFmtId="0" fontId="41" fillId="0" borderId="10" xfId="0" applyFont="1" applyBorder="1" applyAlignment="1">
      <alignment horizontal="center" vertical="center" textRotation="90" shrinkToFit="1"/>
    </xf>
    <xf numFmtId="43" fontId="14" fillId="16" borderId="37" xfId="40" applyFont="1" applyFill="1" applyBorder="1" applyAlignment="1" applyProtection="1">
      <alignment horizontal="center" vertical="center" wrapText="1" shrinkToFit="1"/>
      <protection locked="0"/>
    </xf>
    <xf numFmtId="43" fontId="14" fillId="16" borderId="43" xfId="40" applyFont="1" applyFill="1" applyBorder="1" applyAlignment="1" applyProtection="1">
      <alignment horizontal="center" vertical="center" wrapText="1" shrinkToFit="1"/>
      <protection locked="0"/>
    </xf>
    <xf numFmtId="210" fontId="14" fillId="16" borderId="37" xfId="40" applyNumberFormat="1" applyFont="1" applyFill="1" applyBorder="1" applyAlignment="1" applyProtection="1">
      <alignment horizontal="center" vertical="center" wrapText="1" shrinkToFit="1"/>
      <protection locked="0"/>
    </xf>
    <xf numFmtId="0" fontId="4" fillId="25" borderId="10" xfId="0" applyFont="1" applyFill="1" applyBorder="1" applyAlignment="1">
      <alignment horizontal="center" vertical="center"/>
    </xf>
    <xf numFmtId="0" fontId="4" fillId="26" borderId="11" xfId="0" applyFont="1" applyFill="1" applyBorder="1" applyAlignment="1">
      <alignment horizontal="center" vertical="center" shrinkToFit="1"/>
    </xf>
    <xf numFmtId="0" fontId="4" fillId="26" borderId="10" xfId="0" applyFont="1" applyFill="1" applyBorder="1" applyAlignment="1">
      <alignment horizontal="center" vertical="center"/>
    </xf>
    <xf numFmtId="0" fontId="5" fillId="17" borderId="10" xfId="0" applyFont="1" applyFill="1" applyBorder="1" applyAlignment="1">
      <alignment horizontal="center" vertical="center" shrinkToFit="1"/>
    </xf>
    <xf numFmtId="0" fontId="5" fillId="17" borderId="10" xfId="0" applyFont="1" applyFill="1" applyBorder="1" applyAlignment="1">
      <alignment horizontal="center" vertical="center" textRotation="90" shrinkToFit="1"/>
    </xf>
    <xf numFmtId="0" fontId="4" fillId="17" borderId="11" xfId="0" applyFont="1" applyFill="1" applyBorder="1" applyAlignment="1">
      <alignment horizontal="center" vertical="center" shrinkToFit="1"/>
    </xf>
    <xf numFmtId="0" fontId="4" fillId="17" borderId="0" xfId="0" applyFont="1" applyFill="1" applyBorder="1" applyAlignment="1">
      <alignment horizontal="center" vertical="center"/>
    </xf>
    <xf numFmtId="0" fontId="4" fillId="17" borderId="0" xfId="0" applyFont="1" applyFill="1" applyBorder="1" applyAlignment="1">
      <alignment horizontal="left" vertical="center"/>
    </xf>
    <xf numFmtId="0" fontId="4" fillId="17" borderId="10" xfId="0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shrinkToFit="1"/>
    </xf>
    <xf numFmtId="0" fontId="0" fillId="0" borderId="45" xfId="0" applyBorder="1" applyAlignment="1">
      <alignment horizontal="left"/>
    </xf>
    <xf numFmtId="0" fontId="0" fillId="0" borderId="46" xfId="0" applyBorder="1" applyAlignment="1">
      <alignment horizontal="left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7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24" xfId="0" applyBorder="1" applyAlignment="1" applyProtection="1">
      <alignment horizontal="center"/>
      <protection locked="0"/>
    </xf>
    <xf numFmtId="0" fontId="12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25" xfId="0" applyBorder="1" applyAlignment="1">
      <alignment horizontal="left"/>
    </xf>
    <xf numFmtId="0" fontId="10" fillId="0" borderId="10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14" fontId="4" fillId="0" borderId="0" xfId="0" applyNumberFormat="1" applyFont="1" applyAlignment="1">
      <alignment horizontal="center" vertical="center"/>
    </xf>
    <xf numFmtId="0" fontId="0" fillId="0" borderId="50" xfId="0" applyBorder="1" applyAlignment="1">
      <alignment horizontal="left"/>
    </xf>
    <xf numFmtId="0" fontId="0" fillId="0" borderId="26" xfId="0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11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shrinkToFit="1"/>
    </xf>
    <xf numFmtId="0" fontId="13" fillId="0" borderId="10" xfId="0" applyFont="1" applyBorder="1" applyAlignment="1">
      <alignment horizontal="center"/>
    </xf>
    <xf numFmtId="0" fontId="10" fillId="0" borderId="40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206" fontId="4" fillId="0" borderId="0" xfId="0" applyNumberFormat="1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textRotation="90"/>
    </xf>
    <xf numFmtId="0" fontId="4" fillId="0" borderId="2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4" fillId="27" borderId="10" xfId="0" applyFont="1" applyFill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0" fillId="0" borderId="51" xfId="0" applyBorder="1" applyAlignment="1">
      <alignment horizontal="center"/>
    </xf>
    <xf numFmtId="0" fontId="13" fillId="0" borderId="21" xfId="0" applyFont="1" applyBorder="1" applyAlignment="1">
      <alignment horizontal="center" shrinkToFit="1"/>
    </xf>
    <xf numFmtId="0" fontId="13" fillId="0" borderId="22" xfId="0" applyFont="1" applyBorder="1" applyAlignment="1">
      <alignment horizontal="center" shrinkToFit="1"/>
    </xf>
    <xf numFmtId="0" fontId="13" fillId="0" borderId="23" xfId="0" applyFont="1" applyBorder="1" applyAlignment="1">
      <alignment horizontal="center" shrinkToFit="1"/>
    </xf>
    <xf numFmtId="0" fontId="4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31" fillId="15" borderId="52" xfId="50" applyFont="1" applyFill="1" applyBorder="1" applyAlignment="1" applyProtection="1">
      <alignment horizontal="center" textRotation="90" wrapText="1"/>
      <protection/>
    </xf>
    <xf numFmtId="0" fontId="31" fillId="15" borderId="53" xfId="50" applyFont="1" applyFill="1" applyBorder="1" applyAlignment="1" applyProtection="1">
      <alignment horizontal="center" textRotation="90" wrapText="1"/>
      <protection/>
    </xf>
    <xf numFmtId="0" fontId="19" fillId="3" borderId="54" xfId="50" applyFont="1" applyFill="1" applyBorder="1" applyAlignment="1" applyProtection="1">
      <alignment horizontal="center" vertical="center" wrapText="1"/>
      <protection/>
    </xf>
    <xf numFmtId="0" fontId="19" fillId="3" borderId="13" xfId="50" applyFont="1" applyFill="1" applyBorder="1" applyAlignment="1" applyProtection="1">
      <alignment horizontal="center" vertical="center" wrapText="1"/>
      <protection/>
    </xf>
    <xf numFmtId="0" fontId="19" fillId="3" borderId="14" xfId="50" applyFont="1" applyFill="1" applyBorder="1" applyAlignment="1" applyProtection="1">
      <alignment horizontal="center" vertical="center" wrapText="1"/>
      <protection/>
    </xf>
    <xf numFmtId="0" fontId="19" fillId="3" borderId="17" xfId="50" applyFont="1" applyFill="1" applyBorder="1" applyAlignment="1" applyProtection="1">
      <alignment horizontal="center" vertical="center" wrapText="1"/>
      <protection/>
    </xf>
    <xf numFmtId="0" fontId="37" fillId="15" borderId="52" xfId="50" applyFont="1" applyFill="1" applyBorder="1" applyAlignment="1" applyProtection="1">
      <alignment horizontal="center" wrapText="1"/>
      <protection/>
    </xf>
    <xf numFmtId="0" fontId="37" fillId="15" borderId="53" xfId="50" applyFont="1" applyFill="1" applyBorder="1" applyAlignment="1" applyProtection="1">
      <alignment horizontal="center" wrapText="1"/>
      <protection/>
    </xf>
    <xf numFmtId="0" fontId="39" fillId="15" borderId="13" xfId="50" applyFont="1" applyFill="1" applyBorder="1" applyAlignment="1" applyProtection="1">
      <alignment horizontal="right" wrapText="1"/>
      <protection/>
    </xf>
    <xf numFmtId="0" fontId="39" fillId="15" borderId="14" xfId="50" applyFont="1" applyFill="1" applyBorder="1" applyAlignment="1" applyProtection="1">
      <alignment horizontal="right" wrapText="1"/>
      <protection/>
    </xf>
    <xf numFmtId="0" fontId="19" fillId="3" borderId="55" xfId="50" applyFont="1" applyFill="1" applyBorder="1" applyAlignment="1" applyProtection="1">
      <alignment wrapText="1"/>
      <protection/>
    </xf>
    <xf numFmtId="0" fontId="19" fillId="3" borderId="56" xfId="50" applyFont="1" applyFill="1" applyBorder="1" applyAlignment="1" applyProtection="1">
      <alignment wrapText="1"/>
      <protection/>
    </xf>
    <xf numFmtId="0" fontId="3" fillId="15" borderId="57" xfId="50" applyFont="1" applyFill="1" applyBorder="1" applyAlignment="1" applyProtection="1">
      <alignment horizontal="center" wrapText="1"/>
      <protection/>
    </xf>
    <xf numFmtId="0" fontId="3" fillId="15" borderId="58" xfId="50" applyFill="1" applyBorder="1" applyAlignment="1" applyProtection="1">
      <alignment horizontal="center" wrapText="1"/>
      <protection/>
    </xf>
    <xf numFmtId="0" fontId="3" fillId="15" borderId="59" xfId="50" applyFill="1" applyBorder="1" applyAlignment="1" applyProtection="1">
      <alignment horizontal="center" wrapText="1"/>
      <protection/>
    </xf>
    <xf numFmtId="0" fontId="3" fillId="15" borderId="60" xfId="50" applyFill="1" applyBorder="1" applyAlignment="1" applyProtection="1">
      <alignment horizontal="center" wrapText="1"/>
      <protection/>
    </xf>
    <xf numFmtId="0" fontId="3" fillId="15" borderId="61" xfId="50" applyFill="1" applyBorder="1" applyAlignment="1" applyProtection="1">
      <alignment horizontal="center" wrapText="1"/>
      <protection/>
    </xf>
    <xf numFmtId="0" fontId="3" fillId="15" borderId="62" xfId="50" applyFill="1" applyBorder="1" applyAlignment="1" applyProtection="1">
      <alignment horizontal="center" wrapText="1"/>
      <protection/>
    </xf>
    <xf numFmtId="0" fontId="26" fillId="15" borderId="52" xfId="50" applyFont="1" applyFill="1" applyBorder="1" applyAlignment="1" applyProtection="1">
      <alignment horizontal="center" textRotation="90" wrapText="1"/>
      <protection/>
    </xf>
    <xf numFmtId="0" fontId="26" fillId="15" borderId="53" xfId="50" applyFont="1" applyFill="1" applyBorder="1" applyAlignment="1" applyProtection="1">
      <alignment horizontal="center" textRotation="90" wrapText="1"/>
      <protection/>
    </xf>
    <xf numFmtId="0" fontId="26" fillId="15" borderId="52" xfId="50" applyFont="1" applyFill="1" applyBorder="1" applyAlignment="1" applyProtection="1">
      <alignment horizontal="center" wrapText="1"/>
      <protection/>
    </xf>
    <xf numFmtId="0" fontId="26" fillId="15" borderId="53" xfId="50" applyFont="1" applyFill="1" applyBorder="1" applyAlignment="1" applyProtection="1">
      <alignment horizontal="center" wrapText="1"/>
      <protection/>
    </xf>
    <xf numFmtId="0" fontId="3" fillId="0" borderId="0" xfId="50" applyFont="1" applyAlignment="1" applyProtection="1">
      <alignment horizontal="left" wrapText="1"/>
      <protection/>
    </xf>
    <xf numFmtId="0" fontId="39" fillId="15" borderId="10" xfId="50" applyFont="1" applyFill="1" applyBorder="1" applyAlignment="1" applyProtection="1">
      <alignment horizontal="right" wrapText="1"/>
      <protection/>
    </xf>
    <xf numFmtId="0" fontId="0" fillId="15" borderId="57" xfId="0" applyFont="1" applyFill="1" applyBorder="1" applyAlignment="1" applyProtection="1">
      <alignment horizontal="left" wrapText="1"/>
      <protection/>
    </xf>
    <xf numFmtId="0" fontId="0" fillId="15" borderId="58" xfId="0" applyFont="1" applyFill="1" applyBorder="1" applyAlignment="1" applyProtection="1">
      <alignment horizontal="left" wrapText="1"/>
      <protection/>
    </xf>
    <xf numFmtId="0" fontId="0" fillId="15" borderId="59" xfId="0" applyFont="1" applyFill="1" applyBorder="1" applyAlignment="1" applyProtection="1">
      <alignment horizontal="left" wrapText="1"/>
      <protection/>
    </xf>
    <xf numFmtId="0" fontId="0" fillId="15" borderId="60" xfId="0" applyFont="1" applyFill="1" applyBorder="1" applyAlignment="1" applyProtection="1">
      <alignment horizontal="left" wrapText="1"/>
      <protection/>
    </xf>
    <xf numFmtId="0" fontId="0" fillId="15" borderId="61" xfId="0" applyFont="1" applyFill="1" applyBorder="1" applyAlignment="1" applyProtection="1">
      <alignment horizontal="left" wrapText="1"/>
      <protection/>
    </xf>
    <xf numFmtId="0" fontId="0" fillId="15" borderId="62" xfId="0" applyFont="1" applyFill="1" applyBorder="1" applyAlignment="1" applyProtection="1">
      <alignment horizontal="left" wrapText="1"/>
      <protection/>
    </xf>
    <xf numFmtId="0" fontId="38" fillId="15" borderId="63" xfId="50" applyFont="1" applyFill="1" applyBorder="1" applyAlignment="1" applyProtection="1">
      <alignment horizontal="center" wrapText="1"/>
      <protection/>
    </xf>
    <xf numFmtId="0" fontId="38" fillId="15" borderId="40" xfId="50" applyFont="1" applyFill="1" applyBorder="1" applyAlignment="1" applyProtection="1">
      <alignment horizontal="center" wrapText="1"/>
      <protection/>
    </xf>
    <xf numFmtId="0" fontId="28" fillId="14" borderId="57" xfId="50" applyFont="1" applyFill="1" applyBorder="1" applyAlignment="1" applyProtection="1">
      <alignment horizontal="center" vertical="center" wrapText="1"/>
      <protection/>
    </xf>
    <xf numFmtId="0" fontId="0" fillId="0" borderId="58" xfId="0" applyBorder="1" applyAlignment="1">
      <alignment/>
    </xf>
    <xf numFmtId="0" fontId="0" fillId="0" borderId="64" xfId="0" applyBorder="1" applyAlignment="1">
      <alignment/>
    </xf>
    <xf numFmtId="0" fontId="0" fillId="0" borderId="0" xfId="0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33" fillId="28" borderId="65" xfId="50" applyFont="1" applyFill="1" applyBorder="1" applyAlignment="1" applyProtection="1">
      <alignment horizontal="center" vertical="center" wrapText="1"/>
      <protection/>
    </xf>
    <xf numFmtId="0" fontId="33" fillId="28" borderId="66" xfId="50" applyFont="1" applyFill="1" applyBorder="1" applyAlignment="1" applyProtection="1">
      <alignment horizontal="center" vertical="center" wrapText="1"/>
      <protection/>
    </xf>
    <xf numFmtId="0" fontId="33" fillId="28" borderId="67" xfId="50" applyFont="1" applyFill="1" applyBorder="1" applyAlignment="1" applyProtection="1">
      <alignment horizontal="center" vertical="center" wrapText="1"/>
      <protection/>
    </xf>
    <xf numFmtId="0" fontId="34" fillId="15" borderId="65" xfId="50" applyFont="1" applyFill="1" applyBorder="1" applyAlignment="1" applyProtection="1">
      <alignment horizontal="center" vertical="center" wrapText="1"/>
      <protection/>
    </xf>
    <xf numFmtId="0" fontId="34" fillId="15" borderId="68" xfId="50" applyFont="1" applyFill="1" applyBorder="1" applyAlignment="1" applyProtection="1">
      <alignment horizontal="center" vertical="center" wrapText="1"/>
      <protection/>
    </xf>
    <xf numFmtId="0" fontId="35" fillId="11" borderId="69" xfId="50" applyFont="1" applyFill="1" applyBorder="1" applyAlignment="1" applyProtection="1">
      <alignment horizontal="center" wrapText="1"/>
      <protection/>
    </xf>
    <xf numFmtId="0" fontId="35" fillId="11" borderId="70" xfId="50" applyFont="1" applyFill="1" applyBorder="1" applyAlignment="1" applyProtection="1">
      <alignment horizontal="center" wrapText="1"/>
      <protection/>
    </xf>
    <xf numFmtId="0" fontId="14" fillId="16" borderId="30" xfId="50" applyFont="1" applyFill="1" applyBorder="1" applyAlignment="1" applyProtection="1">
      <alignment horizontal="left" vertical="center" wrapText="1"/>
      <protection locked="0"/>
    </xf>
    <xf numFmtId="0" fontId="14" fillId="16" borderId="71" xfId="50" applyFont="1" applyFill="1" applyBorder="1" applyAlignment="1" applyProtection="1">
      <alignment horizontal="left" vertical="center" wrapText="1"/>
      <protection locked="0"/>
    </xf>
    <xf numFmtId="0" fontId="36" fillId="15" borderId="72" xfId="0" applyFont="1" applyFill="1" applyBorder="1" applyAlignment="1" applyProtection="1">
      <alignment horizontal="center" textRotation="90"/>
      <protection/>
    </xf>
    <xf numFmtId="0" fontId="36" fillId="15" borderId="73" xfId="0" applyFont="1" applyFill="1" applyBorder="1" applyAlignment="1" applyProtection="1">
      <alignment horizontal="center" textRotation="90"/>
      <protection/>
    </xf>
    <xf numFmtId="0" fontId="16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textRotation="90"/>
    </xf>
    <xf numFmtId="0" fontId="41" fillId="0" borderId="10" xfId="0" applyFont="1" applyBorder="1" applyAlignment="1">
      <alignment horizontal="center" vertical="center" wrapText="1" shrinkToFit="1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4" fillId="0" borderId="47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4" fillId="0" borderId="44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0" borderId="74" xfId="0" applyBorder="1" applyAlignment="1" applyProtection="1">
      <alignment horizontal="center"/>
      <protection locked="0"/>
    </xf>
    <xf numFmtId="0" fontId="0" fillId="0" borderId="75" xfId="0" applyBorder="1" applyAlignment="1" applyProtection="1">
      <alignment horizontal="center"/>
      <protection locked="0"/>
    </xf>
    <xf numFmtId="0" fontId="0" fillId="0" borderId="76" xfId="0" applyBorder="1" applyAlignment="1" applyProtection="1">
      <alignment horizontal="center"/>
      <protection locked="0"/>
    </xf>
    <xf numFmtId="0" fontId="0" fillId="0" borderId="44" xfId="0" applyBorder="1" applyAlignment="1">
      <alignment/>
    </xf>
    <xf numFmtId="0" fontId="0" fillId="0" borderId="10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2004EKDERSH.GUNES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1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0</xdr:row>
      <xdr:rowOff>66675</xdr:rowOff>
    </xdr:from>
    <xdr:to>
      <xdr:col>7</xdr:col>
      <xdr:colOff>114300</xdr:colOff>
      <xdr:row>3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1019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0</xdr:row>
      <xdr:rowOff>66675</xdr:rowOff>
    </xdr:from>
    <xdr:to>
      <xdr:col>7</xdr:col>
      <xdr:colOff>114300</xdr:colOff>
      <xdr:row>3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1019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1219200</xdr:colOff>
      <xdr:row>10</xdr:row>
      <xdr:rowOff>0</xdr:rowOff>
    </xdr:from>
    <xdr:to>
      <xdr:col>0</xdr:col>
      <xdr:colOff>1095375</xdr:colOff>
      <xdr:row>10</xdr:row>
      <xdr:rowOff>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1219200" y="2209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Gri Bandı tıklayın</a:t>
          </a:r>
        </a:p>
      </xdr:txBody>
    </xdr:sp>
    <xdr:clientData/>
  </xdr:twoCellAnchor>
  <xdr:twoCellAnchor>
    <xdr:from>
      <xdr:col>2</xdr:col>
      <xdr:colOff>390525</xdr:colOff>
      <xdr:row>10</xdr:row>
      <xdr:rowOff>0</xdr:rowOff>
    </xdr:from>
    <xdr:to>
      <xdr:col>2</xdr:col>
      <xdr:colOff>1266825</xdr:colOff>
      <xdr:row>10</xdr:row>
      <xdr:rowOff>0</xdr:rowOff>
    </xdr:to>
    <xdr:sp>
      <xdr:nvSpPr>
        <xdr:cNvPr id="2" name="Text Box 12"/>
        <xdr:cNvSpPr txBox="1">
          <a:spLocks noChangeArrowheads="1"/>
        </xdr:cNvSpPr>
      </xdr:nvSpPr>
      <xdr:spPr>
        <a:xfrm>
          <a:off x="3638550" y="2209800"/>
          <a:ext cx="876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Gri Bandı tıklayın</a:t>
          </a:r>
        </a:p>
      </xdr:txBody>
    </xdr:sp>
    <xdr:clientData/>
  </xdr:twoCellAnchor>
  <xdr:twoCellAnchor>
    <xdr:from>
      <xdr:col>3</xdr:col>
      <xdr:colOff>485775</xdr:colOff>
      <xdr:row>15</xdr:row>
      <xdr:rowOff>57150</xdr:rowOff>
    </xdr:from>
    <xdr:to>
      <xdr:col>4</xdr:col>
      <xdr:colOff>914400</xdr:colOff>
      <xdr:row>16</xdr:row>
      <xdr:rowOff>142875</xdr:rowOff>
    </xdr:to>
    <xdr:sp>
      <xdr:nvSpPr>
        <xdr:cNvPr id="3" name="AutoShape 17"/>
        <xdr:cNvSpPr>
          <a:spLocks/>
        </xdr:cNvSpPr>
      </xdr:nvSpPr>
      <xdr:spPr>
        <a:xfrm rot="10800000">
          <a:off x="5000625" y="3181350"/>
          <a:ext cx="942975" cy="247650"/>
        </a:xfrm>
        <a:custGeom>
          <a:pathLst>
            <a:path h="21600" w="21600">
              <a:moveTo>
                <a:pt x="17131" y="0"/>
              </a:moveTo>
              <a:lnTo>
                <a:pt x="17131" y="6646"/>
              </a:lnTo>
              <a:lnTo>
                <a:pt x="3375" y="6646"/>
              </a:lnTo>
              <a:lnTo>
                <a:pt x="3375" y="14954"/>
              </a:lnTo>
              <a:lnTo>
                <a:pt x="17131" y="14954"/>
              </a:lnTo>
              <a:lnTo>
                <a:pt x="17131" y="21600"/>
              </a:lnTo>
              <a:lnTo>
                <a:pt x="21600" y="10800"/>
              </a:lnTo>
              <a:lnTo>
                <a:pt x="17131" y="0"/>
              </a:lnTo>
              <a:close/>
            </a:path>
            <a:path h="21600" w="21600">
              <a:moveTo>
                <a:pt x="1350" y="6646"/>
              </a:moveTo>
              <a:lnTo>
                <a:pt x="1350" y="14954"/>
              </a:lnTo>
              <a:lnTo>
                <a:pt x="2700" y="14954"/>
              </a:lnTo>
              <a:lnTo>
                <a:pt x="2700" y="6646"/>
              </a:lnTo>
              <a:lnTo>
                <a:pt x="1350" y="6646"/>
              </a:lnTo>
              <a:close/>
            </a:path>
            <a:path h="21600" w="21600">
              <a:moveTo>
                <a:pt x="0" y="6646"/>
              </a:moveTo>
              <a:lnTo>
                <a:pt x="0" y="14954"/>
              </a:lnTo>
              <a:lnTo>
                <a:pt x="675" y="14954"/>
              </a:lnTo>
              <a:lnTo>
                <a:pt x="675" y="6646"/>
              </a:lnTo>
              <a:lnTo>
                <a:pt x="0" y="6646"/>
              </a:lnTo>
              <a:close/>
            </a:path>
          </a:pathLst>
        </a:cu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466725</xdr:colOff>
      <xdr:row>11</xdr:row>
      <xdr:rowOff>9525</xdr:rowOff>
    </xdr:from>
    <xdr:to>
      <xdr:col>4</xdr:col>
      <xdr:colOff>904875</xdr:colOff>
      <xdr:row>12</xdr:row>
      <xdr:rowOff>47625</xdr:rowOff>
    </xdr:to>
    <xdr:sp>
      <xdr:nvSpPr>
        <xdr:cNvPr id="4" name="AutoShape 18"/>
        <xdr:cNvSpPr>
          <a:spLocks/>
        </xdr:cNvSpPr>
      </xdr:nvSpPr>
      <xdr:spPr>
        <a:xfrm rot="10800000">
          <a:off x="4981575" y="2400300"/>
          <a:ext cx="952500" cy="247650"/>
        </a:xfrm>
        <a:custGeom>
          <a:pathLst>
            <a:path h="21600" w="21600">
              <a:moveTo>
                <a:pt x="17131" y="0"/>
              </a:moveTo>
              <a:lnTo>
                <a:pt x="17131" y="6646"/>
              </a:lnTo>
              <a:lnTo>
                <a:pt x="3375" y="6646"/>
              </a:lnTo>
              <a:lnTo>
                <a:pt x="3375" y="14954"/>
              </a:lnTo>
              <a:lnTo>
                <a:pt x="17131" y="14954"/>
              </a:lnTo>
              <a:lnTo>
                <a:pt x="17131" y="21600"/>
              </a:lnTo>
              <a:lnTo>
                <a:pt x="21600" y="10800"/>
              </a:lnTo>
              <a:lnTo>
                <a:pt x="17131" y="0"/>
              </a:lnTo>
              <a:close/>
            </a:path>
            <a:path h="21600" w="21600">
              <a:moveTo>
                <a:pt x="1350" y="6646"/>
              </a:moveTo>
              <a:lnTo>
                <a:pt x="1350" y="14954"/>
              </a:lnTo>
              <a:lnTo>
                <a:pt x="2700" y="14954"/>
              </a:lnTo>
              <a:lnTo>
                <a:pt x="2700" y="6646"/>
              </a:lnTo>
              <a:lnTo>
                <a:pt x="1350" y="6646"/>
              </a:lnTo>
              <a:close/>
            </a:path>
            <a:path h="21600" w="21600">
              <a:moveTo>
                <a:pt x="0" y="6646"/>
              </a:moveTo>
              <a:lnTo>
                <a:pt x="0" y="14954"/>
              </a:lnTo>
              <a:lnTo>
                <a:pt x="675" y="14954"/>
              </a:lnTo>
              <a:lnTo>
                <a:pt x="675" y="6646"/>
              </a:lnTo>
              <a:lnTo>
                <a:pt x="0" y="6646"/>
              </a:lnTo>
              <a:close/>
            </a:path>
          </a:pathLst>
        </a:cu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504825</xdr:colOff>
      <xdr:row>17</xdr:row>
      <xdr:rowOff>28575</xdr:rowOff>
    </xdr:from>
    <xdr:to>
      <xdr:col>4</xdr:col>
      <xdr:colOff>933450</xdr:colOff>
      <xdr:row>18</xdr:row>
      <xdr:rowOff>66675</xdr:rowOff>
    </xdr:to>
    <xdr:sp>
      <xdr:nvSpPr>
        <xdr:cNvPr id="5" name="AutoShape 19"/>
        <xdr:cNvSpPr>
          <a:spLocks/>
        </xdr:cNvSpPr>
      </xdr:nvSpPr>
      <xdr:spPr>
        <a:xfrm rot="10800000">
          <a:off x="5019675" y="3486150"/>
          <a:ext cx="942975" cy="257175"/>
        </a:xfrm>
        <a:custGeom>
          <a:pathLst>
            <a:path h="21600" w="21600">
              <a:moveTo>
                <a:pt x="17131" y="0"/>
              </a:moveTo>
              <a:lnTo>
                <a:pt x="17131" y="6646"/>
              </a:lnTo>
              <a:lnTo>
                <a:pt x="3375" y="6646"/>
              </a:lnTo>
              <a:lnTo>
                <a:pt x="3375" y="14954"/>
              </a:lnTo>
              <a:lnTo>
                <a:pt x="17131" y="14954"/>
              </a:lnTo>
              <a:lnTo>
                <a:pt x="17131" y="21600"/>
              </a:lnTo>
              <a:lnTo>
                <a:pt x="21600" y="10800"/>
              </a:lnTo>
              <a:lnTo>
                <a:pt x="17131" y="0"/>
              </a:lnTo>
              <a:close/>
            </a:path>
            <a:path h="21600" w="21600">
              <a:moveTo>
                <a:pt x="1350" y="6646"/>
              </a:moveTo>
              <a:lnTo>
                <a:pt x="1350" y="14954"/>
              </a:lnTo>
              <a:lnTo>
                <a:pt x="2700" y="14954"/>
              </a:lnTo>
              <a:lnTo>
                <a:pt x="2700" y="6646"/>
              </a:lnTo>
              <a:lnTo>
                <a:pt x="1350" y="6646"/>
              </a:lnTo>
              <a:close/>
            </a:path>
            <a:path h="21600" w="21600">
              <a:moveTo>
                <a:pt x="0" y="6646"/>
              </a:moveTo>
              <a:lnTo>
                <a:pt x="0" y="14954"/>
              </a:lnTo>
              <a:lnTo>
                <a:pt x="675" y="14954"/>
              </a:lnTo>
              <a:lnTo>
                <a:pt x="675" y="6646"/>
              </a:lnTo>
              <a:lnTo>
                <a:pt x="0" y="6646"/>
              </a:lnTo>
              <a:close/>
            </a:path>
          </a:pathLst>
        </a:cu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6</xdr:col>
      <xdr:colOff>104775</xdr:colOff>
      <xdr:row>21</xdr:row>
      <xdr:rowOff>133350</xdr:rowOff>
    </xdr:from>
    <xdr:to>
      <xdr:col>6</xdr:col>
      <xdr:colOff>390525</xdr:colOff>
      <xdr:row>23</xdr:row>
      <xdr:rowOff>47625</xdr:rowOff>
    </xdr:to>
    <xdr:sp>
      <xdr:nvSpPr>
        <xdr:cNvPr id="6" name="AutoShape 20"/>
        <xdr:cNvSpPr>
          <a:spLocks/>
        </xdr:cNvSpPr>
      </xdr:nvSpPr>
      <xdr:spPr>
        <a:xfrm rot="16200000">
          <a:off x="7458075" y="4352925"/>
          <a:ext cx="285750" cy="371475"/>
        </a:xfrm>
        <a:custGeom>
          <a:pathLst>
            <a:path h="21600" w="21600">
              <a:moveTo>
                <a:pt x="19008" y="0"/>
              </a:moveTo>
              <a:lnTo>
                <a:pt x="19008" y="5400"/>
              </a:lnTo>
              <a:lnTo>
                <a:pt x="3375" y="5400"/>
              </a:lnTo>
              <a:lnTo>
                <a:pt x="3375" y="16200"/>
              </a:lnTo>
              <a:lnTo>
                <a:pt x="19008" y="16200"/>
              </a:lnTo>
              <a:lnTo>
                <a:pt x="19008" y="21600"/>
              </a:lnTo>
              <a:lnTo>
                <a:pt x="21600" y="10800"/>
              </a:lnTo>
              <a:lnTo>
                <a:pt x="19008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19050</xdr:colOff>
      <xdr:row>21</xdr:row>
      <xdr:rowOff>152400</xdr:rowOff>
    </xdr:from>
    <xdr:to>
      <xdr:col>10</xdr:col>
      <xdr:colOff>314325</xdr:colOff>
      <xdr:row>23</xdr:row>
      <xdr:rowOff>28575</xdr:rowOff>
    </xdr:to>
    <xdr:sp>
      <xdr:nvSpPr>
        <xdr:cNvPr id="7" name="AutoShape 21"/>
        <xdr:cNvSpPr>
          <a:spLocks/>
        </xdr:cNvSpPr>
      </xdr:nvSpPr>
      <xdr:spPr>
        <a:xfrm rot="16200000">
          <a:off x="9591675" y="4371975"/>
          <a:ext cx="295275" cy="333375"/>
        </a:xfrm>
        <a:custGeom>
          <a:pathLst>
            <a:path h="21600" w="21600">
              <a:moveTo>
                <a:pt x="19008" y="0"/>
              </a:moveTo>
              <a:lnTo>
                <a:pt x="19008" y="5400"/>
              </a:lnTo>
              <a:lnTo>
                <a:pt x="3375" y="5400"/>
              </a:lnTo>
              <a:lnTo>
                <a:pt x="3375" y="16200"/>
              </a:lnTo>
              <a:lnTo>
                <a:pt x="19008" y="16200"/>
              </a:lnTo>
              <a:lnTo>
                <a:pt x="19008" y="21600"/>
              </a:lnTo>
              <a:lnTo>
                <a:pt x="21600" y="10800"/>
              </a:lnTo>
              <a:lnTo>
                <a:pt x="19008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638175</xdr:colOff>
      <xdr:row>21</xdr:row>
      <xdr:rowOff>152400</xdr:rowOff>
    </xdr:from>
    <xdr:to>
      <xdr:col>7</xdr:col>
      <xdr:colOff>923925</xdr:colOff>
      <xdr:row>23</xdr:row>
      <xdr:rowOff>66675</xdr:rowOff>
    </xdr:to>
    <xdr:sp>
      <xdr:nvSpPr>
        <xdr:cNvPr id="8" name="AutoShape 22"/>
        <xdr:cNvSpPr>
          <a:spLocks/>
        </xdr:cNvSpPr>
      </xdr:nvSpPr>
      <xdr:spPr>
        <a:xfrm rot="16200000">
          <a:off x="8629650" y="4371975"/>
          <a:ext cx="285750" cy="371475"/>
        </a:xfrm>
        <a:custGeom>
          <a:pathLst>
            <a:path h="21600" w="21600">
              <a:moveTo>
                <a:pt x="19008" y="0"/>
              </a:moveTo>
              <a:lnTo>
                <a:pt x="19008" y="5400"/>
              </a:lnTo>
              <a:lnTo>
                <a:pt x="3375" y="5400"/>
              </a:lnTo>
              <a:lnTo>
                <a:pt x="3375" y="16200"/>
              </a:lnTo>
              <a:lnTo>
                <a:pt x="19008" y="16200"/>
              </a:lnTo>
              <a:lnTo>
                <a:pt x="19008" y="21600"/>
              </a:lnTo>
              <a:lnTo>
                <a:pt x="21600" y="10800"/>
              </a:lnTo>
              <a:lnTo>
                <a:pt x="19008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14</xdr:col>
      <xdr:colOff>19050</xdr:colOff>
      <xdr:row>21</xdr:row>
      <xdr:rowOff>152400</xdr:rowOff>
    </xdr:from>
    <xdr:to>
      <xdr:col>14</xdr:col>
      <xdr:colOff>314325</xdr:colOff>
      <xdr:row>23</xdr:row>
      <xdr:rowOff>28575</xdr:rowOff>
    </xdr:to>
    <xdr:sp>
      <xdr:nvSpPr>
        <xdr:cNvPr id="9" name="AutoShape 23"/>
        <xdr:cNvSpPr>
          <a:spLocks/>
        </xdr:cNvSpPr>
      </xdr:nvSpPr>
      <xdr:spPr>
        <a:xfrm rot="16200000">
          <a:off x="10887075" y="4371975"/>
          <a:ext cx="295275" cy="333375"/>
        </a:xfrm>
        <a:custGeom>
          <a:pathLst>
            <a:path h="21600" w="21600">
              <a:moveTo>
                <a:pt x="19008" y="0"/>
              </a:moveTo>
              <a:lnTo>
                <a:pt x="19008" y="5400"/>
              </a:lnTo>
              <a:lnTo>
                <a:pt x="3375" y="5400"/>
              </a:lnTo>
              <a:lnTo>
                <a:pt x="3375" y="16200"/>
              </a:lnTo>
              <a:lnTo>
                <a:pt x="19008" y="16200"/>
              </a:lnTo>
              <a:lnTo>
                <a:pt x="19008" y="21600"/>
              </a:lnTo>
              <a:lnTo>
                <a:pt x="21600" y="10800"/>
              </a:lnTo>
              <a:lnTo>
                <a:pt x="19008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0</xdr:row>
      <xdr:rowOff>66675</xdr:rowOff>
    </xdr:from>
    <xdr:to>
      <xdr:col>7</xdr:col>
      <xdr:colOff>114300</xdr:colOff>
      <xdr:row>3</xdr:row>
      <xdr:rowOff>209550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1019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0</xdr:row>
      <xdr:rowOff>66675</xdr:rowOff>
    </xdr:from>
    <xdr:to>
      <xdr:col>18</xdr:col>
      <xdr:colOff>28575</xdr:colOff>
      <xdr:row>3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2819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0</xdr:row>
      <xdr:rowOff>66675</xdr:rowOff>
    </xdr:from>
    <xdr:to>
      <xdr:col>11</xdr:col>
      <xdr:colOff>152400</xdr:colOff>
      <xdr:row>3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16002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0</xdr:row>
      <xdr:rowOff>66675</xdr:rowOff>
    </xdr:from>
    <xdr:to>
      <xdr:col>11</xdr:col>
      <xdr:colOff>76200</xdr:colOff>
      <xdr:row>3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6675"/>
          <a:ext cx="1504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HW85"/>
  <sheetViews>
    <sheetView showGridLines="0" zoomScalePageLayoutView="0" workbookViewId="0" topLeftCell="C10">
      <selection activeCell="X63" sqref="X63"/>
    </sheetView>
  </sheetViews>
  <sheetFormatPr defaultColWidth="9.00390625" defaultRowHeight="12.75"/>
  <cols>
    <col min="1" max="1" width="2.375" style="4" hidden="1" customWidth="1"/>
    <col min="2" max="2" width="3.875" style="4" hidden="1" customWidth="1"/>
    <col min="3" max="3" width="0.875" style="4" customWidth="1"/>
    <col min="4" max="4" width="5.75390625" style="4" customWidth="1"/>
    <col min="5" max="29" width="2.25390625" style="4" customWidth="1"/>
    <col min="30" max="30" width="2.375" style="4" customWidth="1"/>
    <col min="31" max="42" width="2.25390625" style="4" customWidth="1"/>
    <col min="43" max="43" width="3.375" style="4" hidden="1" customWidth="1"/>
    <col min="44" max="46" width="3.375" style="4" customWidth="1"/>
    <col min="47" max="47" width="3.25390625" style="4" customWidth="1"/>
    <col min="48" max="56" width="2.00390625" style="4" customWidth="1"/>
    <col min="57" max="61" width="3.00390625" style="4" customWidth="1"/>
    <col min="62" max="62" width="6.75390625" style="4" customWidth="1"/>
    <col min="63" max="81" width="3.00390625" style="4" customWidth="1"/>
    <col min="82" max="82" width="2.875" style="4" customWidth="1"/>
    <col min="83" max="83" width="3.25390625" style="4" customWidth="1"/>
    <col min="84" max="84" width="2.875" style="4" customWidth="1"/>
    <col min="85" max="85" width="5.125" style="4" customWidth="1"/>
    <col min="86" max="118" width="9.125" style="4" customWidth="1"/>
    <col min="119" max="230" width="2.875" style="4" customWidth="1"/>
    <col min="231" max="231" width="7.375" style="4" customWidth="1"/>
    <col min="232" max="232" width="2.875" style="4" customWidth="1"/>
    <col min="233" max="16384" width="9.125" style="4" customWidth="1"/>
  </cols>
  <sheetData>
    <row r="1" ht="12">
      <c r="HW1" s="4" t="s">
        <v>73</v>
      </c>
    </row>
    <row r="2" spans="4:231" ht="18.75">
      <c r="D2" s="45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3"/>
      <c r="AO2" s="3"/>
      <c r="AP2" s="3"/>
      <c r="HW2" s="4" t="s">
        <v>74</v>
      </c>
    </row>
    <row r="3" spans="4:231" ht="18.75">
      <c r="D3" s="45" t="s">
        <v>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3"/>
      <c r="AO3" s="3"/>
      <c r="AP3" s="3"/>
      <c r="AS3" s="4">
        <v>30</v>
      </c>
      <c r="HW3" s="4" t="s">
        <v>75</v>
      </c>
    </row>
    <row r="4" spans="4:42" ht="18.75">
      <c r="D4" s="45" t="s">
        <v>25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3"/>
      <c r="AO4" s="3"/>
      <c r="AP4" s="3"/>
    </row>
    <row r="5" spans="4:42" ht="20.25" customHeight="1" hidden="1">
      <c r="D5" s="1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4:65" ht="9.75" customHeight="1" hidden="1"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BJ6" s="183"/>
      <c r="BK6" s="183"/>
      <c r="BL6" s="183"/>
      <c r="BM6" s="183"/>
    </row>
    <row r="7" spans="4:65" ht="9.75" customHeight="1"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BJ7" s="5"/>
      <c r="BK7" s="5"/>
      <c r="BL7" s="5"/>
      <c r="BM7" s="5"/>
    </row>
    <row r="8" spans="4:65" ht="15.75">
      <c r="D8" s="171" t="s">
        <v>26</v>
      </c>
      <c r="E8" s="171"/>
      <c r="F8" s="171"/>
      <c r="G8" s="171"/>
      <c r="H8" s="171"/>
      <c r="I8" s="171"/>
      <c r="J8" s="171"/>
      <c r="K8" s="171"/>
      <c r="L8" s="171"/>
      <c r="M8" s="171"/>
      <c r="N8" s="173" t="s">
        <v>128</v>
      </c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BJ8" s="5"/>
      <c r="BK8" s="5"/>
      <c r="BL8" s="5"/>
      <c r="BM8" s="5"/>
    </row>
    <row r="9" spans="4:81" ht="12.75">
      <c r="D9" s="172" t="s">
        <v>27</v>
      </c>
      <c r="E9" s="172"/>
      <c r="F9" s="172"/>
      <c r="G9" s="172"/>
      <c r="H9" s="172"/>
      <c r="I9" s="172"/>
      <c r="J9" s="172"/>
      <c r="K9" s="172"/>
      <c r="L9" s="172"/>
      <c r="M9" s="172"/>
      <c r="N9" s="173" t="s">
        <v>129</v>
      </c>
      <c r="O9" s="173"/>
      <c r="P9" s="173"/>
      <c r="Q9" s="173"/>
      <c r="R9" s="173"/>
      <c r="S9" s="173"/>
      <c r="T9" s="173"/>
      <c r="U9" s="173"/>
      <c r="V9" s="173"/>
      <c r="W9" s="173"/>
      <c r="X9" s="6"/>
      <c r="Y9" s="7"/>
      <c r="Z9" s="7"/>
      <c r="AA9" s="7"/>
      <c r="AB9" s="7"/>
      <c r="AC9" s="7"/>
      <c r="AD9" s="7"/>
      <c r="AE9" s="7"/>
      <c r="AF9" s="7"/>
      <c r="AG9" s="176" t="s">
        <v>28</v>
      </c>
      <c r="AH9" s="176"/>
      <c r="AI9" s="176"/>
      <c r="AJ9" s="176"/>
      <c r="AK9" s="176"/>
      <c r="AL9" s="166" t="s">
        <v>156</v>
      </c>
      <c r="AM9" s="166"/>
      <c r="AN9" s="166"/>
      <c r="AO9" s="166"/>
      <c r="AP9" s="166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>
        <f>MID(BJ6,3,2)</f>
      </c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</row>
    <row r="10" spans="4:81" ht="12.75">
      <c r="D10" s="175" t="s">
        <v>81</v>
      </c>
      <c r="E10" s="175"/>
      <c r="F10" s="175"/>
      <c r="G10" s="175"/>
      <c r="H10" s="175"/>
      <c r="I10" s="175"/>
      <c r="J10" s="175"/>
      <c r="K10" s="175"/>
      <c r="L10" s="175"/>
      <c r="M10" s="61">
        <f>MENÜ!$I$20</f>
        <v>5</v>
      </c>
      <c r="N10" s="174" t="s">
        <v>134</v>
      </c>
      <c r="O10" s="174"/>
      <c r="P10" s="174"/>
      <c r="Q10" s="174"/>
      <c r="R10" s="174"/>
      <c r="S10" s="174"/>
      <c r="T10" s="174"/>
      <c r="U10" s="174"/>
      <c r="V10" s="174"/>
      <c r="W10" s="174"/>
      <c r="X10" s="6"/>
      <c r="Y10" s="7"/>
      <c r="Z10" s="7"/>
      <c r="AA10" s="7"/>
      <c r="AB10" s="7"/>
      <c r="AC10" s="7"/>
      <c r="AD10" s="7"/>
      <c r="AE10" s="7"/>
      <c r="AF10" s="7"/>
      <c r="AG10" s="176" t="s">
        <v>29</v>
      </c>
      <c r="AH10" s="176"/>
      <c r="AI10" s="176"/>
      <c r="AJ10" s="176"/>
      <c r="AK10" s="176"/>
      <c r="AL10" s="166">
        <v>2013</v>
      </c>
      <c r="AM10" s="166"/>
      <c r="AN10" s="166"/>
      <c r="AO10" s="166"/>
      <c r="AP10" s="166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</row>
    <row r="11" spans="4:81" ht="12.75">
      <c r="D11" s="172" t="s">
        <v>30</v>
      </c>
      <c r="E11" s="172"/>
      <c r="F11" s="172"/>
      <c r="G11" s="172"/>
      <c r="H11" s="172"/>
      <c r="I11" s="172"/>
      <c r="J11" s="172"/>
      <c r="K11" s="172"/>
      <c r="L11" s="172"/>
      <c r="M11" s="172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6"/>
      <c r="Y11" s="7"/>
      <c r="Z11" s="7"/>
      <c r="AA11" s="7"/>
      <c r="AB11" s="7"/>
      <c r="AC11" s="7"/>
      <c r="AD11" s="7"/>
      <c r="AE11" s="7"/>
      <c r="AF11" s="7"/>
      <c r="AG11" s="176" t="s">
        <v>31</v>
      </c>
      <c r="AH11" s="176"/>
      <c r="AI11" s="176"/>
      <c r="AJ11" s="176"/>
      <c r="AK11" s="176"/>
      <c r="AL11" s="184">
        <v>12</v>
      </c>
      <c r="AM11" s="184"/>
      <c r="AN11" s="184"/>
      <c r="AO11" s="184"/>
      <c r="AP11" s="184"/>
      <c r="AQ11">
        <f>IF(AQ40&gt;0,AL11+AQ40,AL11)</f>
        <v>12</v>
      </c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</row>
    <row r="12" spans="4:78" ht="12">
      <c r="D12" s="9"/>
      <c r="E12" s="178" t="s">
        <v>32</v>
      </c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</row>
    <row r="13" spans="4:42" ht="12">
      <c r="D13" s="185" t="s">
        <v>33</v>
      </c>
      <c r="E13" s="186" t="s">
        <v>34</v>
      </c>
      <c r="F13" s="186" t="s">
        <v>35</v>
      </c>
      <c r="G13" s="186" t="s">
        <v>2</v>
      </c>
      <c r="H13" s="12">
        <v>30</v>
      </c>
      <c r="I13" s="12">
        <v>31</v>
      </c>
      <c r="J13" s="119">
        <v>1</v>
      </c>
      <c r="K13" s="12">
        <v>2</v>
      </c>
      <c r="L13" s="12">
        <v>3</v>
      </c>
      <c r="M13" s="12">
        <v>4</v>
      </c>
      <c r="N13" s="12">
        <v>5</v>
      </c>
      <c r="O13" s="12">
        <v>6</v>
      </c>
      <c r="P13" s="12">
        <v>7</v>
      </c>
      <c r="Q13" s="12">
        <v>8</v>
      </c>
      <c r="R13" s="12">
        <v>9</v>
      </c>
      <c r="S13" s="12">
        <v>10</v>
      </c>
      <c r="T13" s="12">
        <v>11</v>
      </c>
      <c r="U13" s="12">
        <v>12</v>
      </c>
      <c r="V13" s="12">
        <v>13</v>
      </c>
      <c r="W13" s="12">
        <v>14</v>
      </c>
      <c r="X13" s="12">
        <v>15</v>
      </c>
      <c r="Y13" s="12">
        <v>16</v>
      </c>
      <c r="Z13" s="12">
        <v>17</v>
      </c>
      <c r="AA13" s="12">
        <v>18</v>
      </c>
      <c r="AB13" s="12">
        <v>19</v>
      </c>
      <c r="AC13" s="12">
        <v>20</v>
      </c>
      <c r="AD13" s="12">
        <v>21</v>
      </c>
      <c r="AE13" s="12">
        <v>22</v>
      </c>
      <c r="AF13" s="12">
        <v>23</v>
      </c>
      <c r="AG13" s="12">
        <v>24</v>
      </c>
      <c r="AH13" s="12">
        <v>25</v>
      </c>
      <c r="AI13" s="12">
        <v>26</v>
      </c>
      <c r="AJ13" s="12">
        <v>27</v>
      </c>
      <c r="AK13" s="12">
        <v>28</v>
      </c>
      <c r="AL13" s="12">
        <v>29</v>
      </c>
      <c r="AM13" s="12">
        <v>30</v>
      </c>
      <c r="AN13" s="12"/>
      <c r="AO13" s="12"/>
      <c r="AP13" s="12"/>
    </row>
    <row r="14" spans="4:50" ht="21.75" customHeight="1">
      <c r="D14" s="185"/>
      <c r="E14" s="186"/>
      <c r="F14" s="186"/>
      <c r="G14" s="186"/>
      <c r="H14" s="13" t="s">
        <v>22</v>
      </c>
      <c r="I14" s="14" t="s">
        <v>23</v>
      </c>
      <c r="J14" s="120" t="s">
        <v>24</v>
      </c>
      <c r="K14" s="14" t="s">
        <v>16</v>
      </c>
      <c r="L14" s="14" t="s">
        <v>19</v>
      </c>
      <c r="M14" s="14" t="s">
        <v>20</v>
      </c>
      <c r="N14" s="14" t="s">
        <v>21</v>
      </c>
      <c r="O14" s="14" t="s">
        <v>22</v>
      </c>
      <c r="P14" s="14" t="s">
        <v>23</v>
      </c>
      <c r="Q14" s="14" t="s">
        <v>24</v>
      </c>
      <c r="R14" s="14" t="s">
        <v>16</v>
      </c>
      <c r="S14" s="14" t="s">
        <v>19</v>
      </c>
      <c r="T14" s="14" t="s">
        <v>20</v>
      </c>
      <c r="U14" s="14" t="s">
        <v>21</v>
      </c>
      <c r="V14" s="14" t="s">
        <v>22</v>
      </c>
      <c r="W14" s="14" t="s">
        <v>23</v>
      </c>
      <c r="X14" s="14" t="s">
        <v>24</v>
      </c>
      <c r="Y14" s="14" t="s">
        <v>16</v>
      </c>
      <c r="Z14" s="14" t="s">
        <v>19</v>
      </c>
      <c r="AA14" s="14" t="s">
        <v>20</v>
      </c>
      <c r="AB14" s="14" t="s">
        <v>21</v>
      </c>
      <c r="AC14" s="14" t="s">
        <v>22</v>
      </c>
      <c r="AD14" s="14" t="s">
        <v>23</v>
      </c>
      <c r="AE14" s="14" t="s">
        <v>24</v>
      </c>
      <c r="AF14" s="14" t="s">
        <v>16</v>
      </c>
      <c r="AG14" s="14" t="s">
        <v>19</v>
      </c>
      <c r="AH14" s="14" t="s">
        <v>20</v>
      </c>
      <c r="AI14" s="14" t="s">
        <v>21</v>
      </c>
      <c r="AJ14" s="14" t="s">
        <v>22</v>
      </c>
      <c r="AK14" s="14" t="s">
        <v>23</v>
      </c>
      <c r="AL14" s="14" t="s">
        <v>24</v>
      </c>
      <c r="AM14" s="14" t="s">
        <v>16</v>
      </c>
      <c r="AN14" s="14" t="s">
        <v>19</v>
      </c>
      <c r="AO14" s="14" t="s">
        <v>20</v>
      </c>
      <c r="AP14" s="14" t="s">
        <v>21</v>
      </c>
      <c r="AU14" s="4" t="s">
        <v>100</v>
      </c>
      <c r="AX14" s="4" t="s">
        <v>100</v>
      </c>
    </row>
    <row r="15" spans="4:47" ht="24.75" customHeight="1">
      <c r="D15" s="10" t="s">
        <v>36</v>
      </c>
      <c r="E15" s="15"/>
      <c r="F15" s="15"/>
      <c r="G15" s="15"/>
      <c r="H15" s="16">
        <v>8</v>
      </c>
      <c r="I15" s="16"/>
      <c r="J15" s="121"/>
      <c r="K15" s="16">
        <v>4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17"/>
      <c r="AA15" s="117"/>
      <c r="AB15" s="117"/>
      <c r="AC15" s="16"/>
      <c r="AD15" s="16"/>
      <c r="AE15" s="16"/>
      <c r="AF15" s="16"/>
      <c r="AG15" s="16"/>
      <c r="AH15" s="16"/>
      <c r="AI15" s="16"/>
      <c r="AJ15" s="16"/>
      <c r="AK15" s="117"/>
      <c r="AL15" s="16"/>
      <c r="AM15" s="16"/>
      <c r="AN15" s="16"/>
      <c r="AO15" s="16"/>
      <c r="AP15" s="16"/>
      <c r="AU15" s="4" t="s">
        <v>100</v>
      </c>
    </row>
    <row r="16" spans="4:231" ht="12" hidden="1">
      <c r="D16" s="10"/>
      <c r="E16" s="18"/>
      <c r="F16" s="18"/>
      <c r="G16" s="18"/>
      <c r="H16" s="7"/>
      <c r="I16" s="7"/>
      <c r="J16" s="122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19"/>
      <c r="HW16" s="4" t="s">
        <v>73</v>
      </c>
    </row>
    <row r="17" spans="4:231" ht="12" hidden="1">
      <c r="D17" s="10"/>
      <c r="E17" s="18"/>
      <c r="F17" s="18"/>
      <c r="G17" s="18"/>
      <c r="H17" s="7">
        <f>SUM(H15:L15)</f>
        <v>12</v>
      </c>
      <c r="I17" s="7">
        <f>H17-L15</f>
        <v>12</v>
      </c>
      <c r="J17" s="122">
        <f>I17-K15</f>
        <v>8</v>
      </c>
      <c r="K17" s="7">
        <f>J17-J15</f>
        <v>8</v>
      </c>
      <c r="L17" s="7">
        <f>K17-I15</f>
        <v>8</v>
      </c>
      <c r="M17" s="7"/>
      <c r="N17" s="7"/>
      <c r="O17" s="7">
        <f>SUM(O15:S15)</f>
        <v>0</v>
      </c>
      <c r="P17" s="7">
        <f>O17-S15</f>
        <v>0</v>
      </c>
      <c r="Q17" s="7">
        <f>P17-R15</f>
        <v>0</v>
      </c>
      <c r="R17" s="7">
        <f>Q17-Q15</f>
        <v>0</v>
      </c>
      <c r="S17" s="7">
        <f>R17-P15</f>
        <v>0</v>
      </c>
      <c r="T17" s="7"/>
      <c r="U17" s="7"/>
      <c r="V17" s="7">
        <f>SUM(V15:Z15)</f>
        <v>0</v>
      </c>
      <c r="W17" s="7">
        <f>V17-Z15</f>
        <v>0</v>
      </c>
      <c r="X17" s="7">
        <f>W17-Y15</f>
        <v>0</v>
      </c>
      <c r="Y17" s="7">
        <f>X17-X15</f>
        <v>0</v>
      </c>
      <c r="Z17" s="7">
        <f>Y17-W15</f>
        <v>0</v>
      </c>
      <c r="AA17" s="7"/>
      <c r="AB17" s="7"/>
      <c r="AC17" s="7">
        <f>SUM(AC15:AG15)</f>
        <v>0</v>
      </c>
      <c r="AD17" s="7">
        <f>AC17-AG15</f>
        <v>0</v>
      </c>
      <c r="AE17" s="7">
        <f>AD17-AF15</f>
        <v>0</v>
      </c>
      <c r="AF17" s="7">
        <f>AE17-AE15</f>
        <v>0</v>
      </c>
      <c r="AG17" s="7">
        <f>AF17-AD15</f>
        <v>0</v>
      </c>
      <c r="AH17" s="7"/>
      <c r="AI17" s="7"/>
      <c r="AJ17" s="7">
        <f>SUM(AJ15:AN15)</f>
        <v>0</v>
      </c>
      <c r="AK17" s="7">
        <f>AJ17-AN15</f>
        <v>0</v>
      </c>
      <c r="AL17" s="7">
        <f>AK17-AM15</f>
        <v>0</v>
      </c>
      <c r="AM17" s="7">
        <f>AL17-AL15</f>
        <v>0</v>
      </c>
      <c r="AN17" s="7">
        <f>AM17-AK15</f>
        <v>0</v>
      </c>
      <c r="AO17" s="7"/>
      <c r="AP17" s="19"/>
      <c r="HW17" s="4" t="s">
        <v>74</v>
      </c>
    </row>
    <row r="18" spans="4:231" ht="12" hidden="1">
      <c r="D18" s="10"/>
      <c r="E18" s="18"/>
      <c r="F18" s="18"/>
      <c r="G18" s="18"/>
      <c r="H18" s="7">
        <f>H17</f>
        <v>12</v>
      </c>
      <c r="I18" s="7">
        <f>H18</f>
        <v>12</v>
      </c>
      <c r="J18" s="122">
        <f>I18</f>
        <v>12</v>
      </c>
      <c r="K18" s="7">
        <f>J18</f>
        <v>12</v>
      </c>
      <c r="L18" s="7">
        <f>K18</f>
        <v>12</v>
      </c>
      <c r="M18" s="7"/>
      <c r="N18" s="7"/>
      <c r="O18" s="7">
        <f>O17</f>
        <v>0</v>
      </c>
      <c r="P18" s="7">
        <f>O18</f>
        <v>0</v>
      </c>
      <c r="Q18" s="7">
        <f>P18</f>
        <v>0</v>
      </c>
      <c r="R18" s="7">
        <f>Q18</f>
        <v>0</v>
      </c>
      <c r="S18" s="7">
        <f>R18</f>
        <v>0</v>
      </c>
      <c r="T18" s="7"/>
      <c r="U18" s="7"/>
      <c r="V18" s="7">
        <f>V17</f>
        <v>0</v>
      </c>
      <c r="W18" s="7">
        <f>V18</f>
        <v>0</v>
      </c>
      <c r="X18" s="7">
        <f>W18</f>
        <v>0</v>
      </c>
      <c r="Y18" s="7">
        <f>X18</f>
        <v>0</v>
      </c>
      <c r="Z18" s="7">
        <f>Y18</f>
        <v>0</v>
      </c>
      <c r="AA18" s="7"/>
      <c r="AB18" s="7"/>
      <c r="AC18" s="7">
        <f>AC17</f>
        <v>0</v>
      </c>
      <c r="AD18" s="7">
        <f>AC18</f>
        <v>0</v>
      </c>
      <c r="AE18" s="7">
        <f>AD18</f>
        <v>0</v>
      </c>
      <c r="AF18" s="7">
        <f>AE18</f>
        <v>0</v>
      </c>
      <c r="AG18" s="7">
        <f>AF18</f>
        <v>0</v>
      </c>
      <c r="AH18" s="7"/>
      <c r="AI18" s="7"/>
      <c r="AJ18" s="7">
        <f>AJ17</f>
        <v>0</v>
      </c>
      <c r="AK18" s="7">
        <f>AJ18</f>
        <v>0</v>
      </c>
      <c r="AL18" s="7">
        <f>AK18</f>
        <v>0</v>
      </c>
      <c r="AM18" s="7">
        <f>AL18</f>
        <v>0</v>
      </c>
      <c r="AN18" s="7">
        <f>AM18</f>
        <v>0</v>
      </c>
      <c r="AO18" s="7"/>
      <c r="AP18" s="19"/>
      <c r="HW18" s="4" t="s">
        <v>75</v>
      </c>
    </row>
    <row r="19" spans="4:231" s="21" customFormat="1" ht="12" hidden="1">
      <c r="D19" s="47"/>
      <c r="E19" s="9"/>
      <c r="F19" s="9"/>
      <c r="G19" s="9"/>
      <c r="H19" s="28">
        <f>IF(H18-H20&lt;H15,H18-H20,H15)</f>
        <v>0</v>
      </c>
      <c r="I19" s="28">
        <f>IF(I18-I20-H19&lt;I15,I18-I20-H19,I15)</f>
        <v>0</v>
      </c>
      <c r="J19" s="123">
        <f>IF(J18-J20-H19-I19&lt;J15,J18-J20-H19-I19,J15)</f>
        <v>0</v>
      </c>
      <c r="K19" s="28">
        <f>IF(K18-K20-H19-I19-J19&lt;K15,K18-K20-H19-I19-J19,K15)</f>
        <v>0</v>
      </c>
      <c r="L19" s="28">
        <f>IF(L18-L20-H19-I19-J19-K19&lt;L15,L18-L20-H19-I19-J19-K19,L15)</f>
        <v>0</v>
      </c>
      <c r="M19" s="28"/>
      <c r="N19" s="28"/>
      <c r="O19" s="28">
        <f>IF(O18-O20&lt;O15,O18-O20,O15)</f>
        <v>-12</v>
      </c>
      <c r="P19" s="28">
        <f>IF(P18-P20-O19&lt;P15,P18-P20-O19,P15)</f>
        <v>0</v>
      </c>
      <c r="Q19" s="28">
        <f>IF(Q18-Q20-O19-P19&lt;Q15,Q18-Q20-O19-P19,Q15)</f>
        <v>0</v>
      </c>
      <c r="R19" s="28">
        <f>IF(R18-R20-O19-P19-Q19&lt;R15,R18-R20-O19-P19-Q19,R15)</f>
        <v>0</v>
      </c>
      <c r="S19" s="28">
        <f>IF(S18-S20-O19-P19-Q19-R19&lt;S15,S18-S20-O19-P19-Q19-R19,S15)</f>
        <v>0</v>
      </c>
      <c r="T19" s="28"/>
      <c r="U19" s="28"/>
      <c r="V19" s="28">
        <f>IF(V18-V20&lt;V15,V18-V20,V15)</f>
        <v>-12</v>
      </c>
      <c r="W19" s="28">
        <f>IF(W18-W20-V19&lt;W15,W18-W20-V19,W15)</f>
        <v>0</v>
      </c>
      <c r="X19" s="28">
        <f>IF(X18-X20-V19-W19&lt;X15,X18-X20-V19-W19,X15)</f>
        <v>0</v>
      </c>
      <c r="Y19" s="28">
        <f>IF(Y18-Y20-V19-W19-X19&lt;Y15,Y18-Y20-V19-W19-X19,Y15)</f>
        <v>0</v>
      </c>
      <c r="Z19" s="28">
        <f>IF(Z18-Z20-V19-W19-X19-Y19&lt;Z15,Z18-Z20-V19-W19-X19-Y19,Z15)</f>
        <v>0</v>
      </c>
      <c r="AA19" s="28"/>
      <c r="AB19" s="28"/>
      <c r="AC19" s="28">
        <f>IF(AC18-AC20&lt;AC15,AC18-AC20,AC15)</f>
        <v>-12</v>
      </c>
      <c r="AD19" s="28">
        <f>IF(AD18-AD20-AC19&lt;AD15,AD18-AD20-AC19,AD15)</f>
        <v>0</v>
      </c>
      <c r="AE19" s="28">
        <f>IF(AE18-AE20-AC19-AD19&lt;AE15,AE18-AE20-AC19-AD19,AE15)</f>
        <v>0</v>
      </c>
      <c r="AF19" s="28">
        <f>IF(AF18-AF20-AC19-AD19-AE19&lt;AF15,AF18-AF20-AC19-AD19-AE19,AF15)</f>
        <v>0</v>
      </c>
      <c r="AG19" s="28">
        <f>IF(AG18-AG20-AC19-AD19-AE19-AF19&lt;AG15,AG18-AG20-AC19-AD19-AE19-AF19,AG15)</f>
        <v>0</v>
      </c>
      <c r="AH19" s="28"/>
      <c r="AI19" s="28"/>
      <c r="AJ19" s="28">
        <f>IF(AJ18-AJ20&lt;AJ15,AJ18-AJ20,AJ15)</f>
        <v>-12</v>
      </c>
      <c r="AK19" s="28">
        <f>IF(AK18-AK20-AJ19&lt;AK15,AK18-AK20-AJ19,AK15)</f>
        <v>0</v>
      </c>
      <c r="AL19" s="28">
        <f>IF(AL18-AL20-AJ19-AK19&lt;AL15,AL18-AL20-AJ19-AK19,AL15)</f>
        <v>0</v>
      </c>
      <c r="AM19" s="28">
        <f>IF(AM18-AM20-AJ19-AK19-AL19&lt;AM15,AM18-AM20-AJ19-AK19-AL19,AM15)</f>
        <v>0</v>
      </c>
      <c r="AN19" s="28">
        <f>IF(AN18-AN20-AJ19-AK19-AL19-AM19&lt;AN15,AN18-AN20-AJ19-AK19-AL19-AM19,AN15)</f>
        <v>0</v>
      </c>
      <c r="AO19" s="28"/>
      <c r="AP19" s="48"/>
      <c r="AU19" s="21">
        <f>IF(AU15="*","*",IF(AU17&lt;AU20,1,""))</f>
      </c>
      <c r="AV19" s="21">
        <f>IF(AV15="*","*",IF(AV17&lt;AV20,1,""))</f>
      </c>
      <c r="HW19" s="21" t="s">
        <v>76</v>
      </c>
    </row>
    <row r="20" spans="4:231" ht="12" hidden="1">
      <c r="D20" s="10"/>
      <c r="E20" s="18"/>
      <c r="F20" s="18"/>
      <c r="G20" s="18"/>
      <c r="H20" s="28">
        <f>AQ11</f>
        <v>12</v>
      </c>
      <c r="I20" s="28">
        <f aca="true" t="shared" si="0" ref="I20:AN20">H20</f>
        <v>12</v>
      </c>
      <c r="J20" s="123">
        <f t="shared" si="0"/>
        <v>12</v>
      </c>
      <c r="K20" s="28">
        <f t="shared" si="0"/>
        <v>12</v>
      </c>
      <c r="L20" s="28">
        <f t="shared" si="0"/>
        <v>12</v>
      </c>
      <c r="M20" s="28">
        <f t="shared" si="0"/>
        <v>12</v>
      </c>
      <c r="N20" s="28">
        <f t="shared" si="0"/>
        <v>12</v>
      </c>
      <c r="O20" s="28">
        <f t="shared" si="0"/>
        <v>12</v>
      </c>
      <c r="P20" s="28">
        <f t="shared" si="0"/>
        <v>12</v>
      </c>
      <c r="Q20" s="28">
        <f t="shared" si="0"/>
        <v>12</v>
      </c>
      <c r="R20" s="28">
        <f t="shared" si="0"/>
        <v>12</v>
      </c>
      <c r="S20" s="28">
        <f t="shared" si="0"/>
        <v>12</v>
      </c>
      <c r="T20" s="28">
        <f t="shared" si="0"/>
        <v>12</v>
      </c>
      <c r="U20" s="28">
        <f t="shared" si="0"/>
        <v>12</v>
      </c>
      <c r="V20" s="28">
        <f t="shared" si="0"/>
        <v>12</v>
      </c>
      <c r="W20" s="28">
        <f t="shared" si="0"/>
        <v>12</v>
      </c>
      <c r="X20" s="28">
        <f t="shared" si="0"/>
        <v>12</v>
      </c>
      <c r="Y20" s="28">
        <f t="shared" si="0"/>
        <v>12</v>
      </c>
      <c r="Z20" s="28">
        <f t="shared" si="0"/>
        <v>12</v>
      </c>
      <c r="AA20" s="28">
        <f t="shared" si="0"/>
        <v>12</v>
      </c>
      <c r="AB20" s="28">
        <f t="shared" si="0"/>
        <v>12</v>
      </c>
      <c r="AC20" s="28">
        <f t="shared" si="0"/>
        <v>12</v>
      </c>
      <c r="AD20" s="28">
        <f t="shared" si="0"/>
        <v>12</v>
      </c>
      <c r="AE20" s="28">
        <f t="shared" si="0"/>
        <v>12</v>
      </c>
      <c r="AF20" s="28">
        <f t="shared" si="0"/>
        <v>12</v>
      </c>
      <c r="AG20" s="28">
        <f t="shared" si="0"/>
        <v>12</v>
      </c>
      <c r="AH20" s="28">
        <f t="shared" si="0"/>
        <v>12</v>
      </c>
      <c r="AI20" s="28">
        <f t="shared" si="0"/>
        <v>12</v>
      </c>
      <c r="AJ20" s="28">
        <f t="shared" si="0"/>
        <v>12</v>
      </c>
      <c r="AK20" s="28">
        <f t="shared" si="0"/>
        <v>12</v>
      </c>
      <c r="AL20" s="28">
        <f t="shared" si="0"/>
        <v>12</v>
      </c>
      <c r="AM20" s="28">
        <f t="shared" si="0"/>
        <v>12</v>
      </c>
      <c r="AN20" s="28">
        <f t="shared" si="0"/>
        <v>12</v>
      </c>
      <c r="AO20" s="7"/>
      <c r="AP20" s="19"/>
      <c r="HW20" s="4" t="s">
        <v>77</v>
      </c>
    </row>
    <row r="21" spans="4:231" ht="12" hidden="1">
      <c r="D21" s="10"/>
      <c r="E21" s="18"/>
      <c r="F21" s="18"/>
      <c r="G21" s="18"/>
      <c r="H21" s="28">
        <f>IF(H13="","*",H19)</f>
        <v>0</v>
      </c>
      <c r="I21" s="28">
        <f>IF(I13="","*",I19)</f>
        <v>0</v>
      </c>
      <c r="J21" s="123">
        <f>IF(J13="","*",J19)</f>
        <v>0</v>
      </c>
      <c r="K21" s="28">
        <f>IF(K13="","*",K19)</f>
        <v>0</v>
      </c>
      <c r="L21" s="28">
        <f>IF(L13="","*",L19)</f>
        <v>0</v>
      </c>
      <c r="M21" s="28" t="s">
        <v>104</v>
      </c>
      <c r="N21" s="28" t="s">
        <v>104</v>
      </c>
      <c r="O21" s="28">
        <f>IF(O13="","*",O19)</f>
        <v>-12</v>
      </c>
      <c r="P21" s="28">
        <f>IF(P13="","*",P19)</f>
        <v>0</v>
      </c>
      <c r="Q21" s="28">
        <f>IF(Q13="","*",Q19)</f>
        <v>0</v>
      </c>
      <c r="R21" s="28">
        <f>IF(R13="","*",R19)</f>
        <v>0</v>
      </c>
      <c r="S21" s="28">
        <f>IF(S13="","*",S19)</f>
        <v>0</v>
      </c>
      <c r="T21" s="28" t="s">
        <v>104</v>
      </c>
      <c r="U21" s="28" t="s">
        <v>104</v>
      </c>
      <c r="V21" s="28">
        <f>IF(V13="","*",V19)</f>
        <v>-12</v>
      </c>
      <c r="W21" s="28">
        <f>IF(W13="","*",W19)</f>
        <v>0</v>
      </c>
      <c r="X21" s="28">
        <f>IF(X13="","*",X19)</f>
        <v>0</v>
      </c>
      <c r="Y21" s="28">
        <f>IF(Y13="","*",Y19)</f>
        <v>0</v>
      </c>
      <c r="Z21" s="28">
        <f>IF(Z13="","*",Z19)</f>
        <v>0</v>
      </c>
      <c r="AA21" s="28" t="s">
        <v>104</v>
      </c>
      <c r="AB21" s="28" t="s">
        <v>104</v>
      </c>
      <c r="AC21" s="28">
        <f>IF(AC13="","*",AC19)</f>
        <v>-12</v>
      </c>
      <c r="AD21" s="28">
        <f>IF(AD13="","*",AD19)</f>
        <v>0</v>
      </c>
      <c r="AE21" s="28">
        <f>IF(AE13="","*",AE19)</f>
        <v>0</v>
      </c>
      <c r="AF21" s="28">
        <f>IF(AF13="","*",AF19)</f>
        <v>0</v>
      </c>
      <c r="AG21" s="28">
        <f>IF(AG13="","*",AG19)</f>
        <v>0</v>
      </c>
      <c r="AH21" s="28" t="s">
        <v>104</v>
      </c>
      <c r="AI21" s="28" t="s">
        <v>104</v>
      </c>
      <c r="AJ21" s="28">
        <f>IF(AJ13="","*",AJ19)</f>
        <v>-12</v>
      </c>
      <c r="AK21" s="28">
        <f>IF(AK13="","*",AK19)</f>
        <v>0</v>
      </c>
      <c r="AL21" s="28">
        <f>IF(AL13="","*",AL19)</f>
        <v>0</v>
      </c>
      <c r="AM21" s="28">
        <f>IF(AM13="","*",AM19)</f>
        <v>0</v>
      </c>
      <c r="AN21" s="28" t="str">
        <f>IF(AN13="","*",AN19)</f>
        <v>*</v>
      </c>
      <c r="AO21" s="7" t="s">
        <v>104</v>
      </c>
      <c r="AP21" s="19" t="s">
        <v>104</v>
      </c>
      <c r="HW21" s="4" t="s">
        <v>78</v>
      </c>
    </row>
    <row r="22" spans="4:42" ht="22.5" customHeight="1">
      <c r="D22" s="20" t="s">
        <v>37</v>
      </c>
      <c r="E22" s="18"/>
      <c r="F22" s="18"/>
      <c r="G22" s="18"/>
      <c r="H22" s="18"/>
      <c r="I22" s="18"/>
      <c r="J22" s="124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</row>
    <row r="23" spans="4:42" ht="14.25" customHeight="1">
      <c r="D23" s="18"/>
      <c r="E23" s="18"/>
      <c r="F23" s="18"/>
      <c r="G23" s="18"/>
      <c r="H23" s="18"/>
      <c r="I23" s="18"/>
      <c r="J23" s="124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</row>
    <row r="24" spans="3:43" ht="6.75" customHeight="1"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</row>
    <row r="25" spans="3:64" ht="12">
      <c r="C25" s="7"/>
      <c r="D25" s="181" t="s">
        <v>15</v>
      </c>
      <c r="E25" s="178" t="s">
        <v>38</v>
      </c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200" t="s">
        <v>39</v>
      </c>
      <c r="AO25" s="201"/>
      <c r="AP25" s="202"/>
      <c r="AQ25" s="7"/>
      <c r="AX25" s="199" t="e">
        <f>#REF!</f>
        <v>#REF!</v>
      </c>
      <c r="AY25" s="199"/>
      <c r="AZ25" s="199"/>
      <c r="BA25" s="199"/>
      <c r="BB25" s="199"/>
      <c r="BC25" s="199"/>
      <c r="BD25" s="199"/>
      <c r="BE25" s="199"/>
      <c r="BF25" s="199"/>
      <c r="BG25" s="199"/>
      <c r="BH25" s="199"/>
      <c r="BI25" s="199"/>
      <c r="BJ25" s="199"/>
      <c r="BK25" s="199"/>
      <c r="BL25" s="199"/>
    </row>
    <row r="26" spans="4:66" s="21" customFormat="1" ht="12">
      <c r="D26" s="182"/>
      <c r="E26" s="179" t="s">
        <v>40</v>
      </c>
      <c r="F26" s="179"/>
      <c r="G26" s="179"/>
      <c r="H26" s="179"/>
      <c r="I26" s="179"/>
      <c r="J26" s="179" t="s">
        <v>41</v>
      </c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80" t="s">
        <v>42</v>
      </c>
      <c r="Y26" s="180"/>
      <c r="Z26" s="180"/>
      <c r="AA26" s="180"/>
      <c r="AB26" s="180"/>
      <c r="AC26" s="180" t="s">
        <v>43</v>
      </c>
      <c r="AD26" s="180"/>
      <c r="AE26" s="180"/>
      <c r="AF26" s="180"/>
      <c r="AG26" s="180"/>
      <c r="AH26" s="180"/>
      <c r="AI26" s="179" t="s">
        <v>8</v>
      </c>
      <c r="AJ26" s="179"/>
      <c r="AK26" s="179"/>
      <c r="AL26" s="179" t="s">
        <v>44</v>
      </c>
      <c r="AM26" s="179"/>
      <c r="AN26" s="205" t="s">
        <v>45</v>
      </c>
      <c r="AO26" s="206"/>
      <c r="AP26" s="207"/>
      <c r="AX26" s="49" t="e">
        <f>#REF!</f>
        <v>#REF!</v>
      </c>
      <c r="AY26" s="49"/>
      <c r="AZ26" s="49" t="e">
        <f>#REF!</f>
        <v>#REF!</v>
      </c>
      <c r="BA26" s="49"/>
      <c r="BB26" s="49" t="e">
        <f>#REF!</f>
        <v>#REF!</v>
      </c>
      <c r="BC26" s="49"/>
      <c r="BD26" s="49" t="e">
        <f>#REF!</f>
        <v>#REF!</v>
      </c>
      <c r="BE26" s="49"/>
      <c r="BF26" s="49" t="e">
        <f>#REF!</f>
        <v>#REF!</v>
      </c>
      <c r="BG26" s="49"/>
      <c r="BH26" s="49" t="e">
        <f>#REF!</f>
        <v>#REF!</v>
      </c>
      <c r="BI26" s="49"/>
      <c r="BJ26" s="49" t="e">
        <f>#REF!</f>
        <v>#REF!</v>
      </c>
      <c r="BK26" s="49"/>
      <c r="BL26" s="49" t="e">
        <f>#REF!</f>
        <v>#REF!</v>
      </c>
      <c r="BN26" s="4"/>
    </row>
    <row r="27" spans="4:65" s="21" customFormat="1" ht="12.75">
      <c r="D27" s="22">
        <v>1</v>
      </c>
      <c r="E27" s="177">
        <v>2101303</v>
      </c>
      <c r="F27" s="177"/>
      <c r="G27" s="177"/>
      <c r="H27" s="177"/>
      <c r="I27" s="177"/>
      <c r="J27" s="177" t="s">
        <v>147</v>
      </c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58" t="s">
        <v>132</v>
      </c>
      <c r="Y27" s="158"/>
      <c r="Z27" s="158"/>
      <c r="AA27" s="158"/>
      <c r="AB27" s="158"/>
      <c r="AC27" s="150" t="s">
        <v>133</v>
      </c>
      <c r="AD27" s="151"/>
      <c r="AE27" s="151"/>
      <c r="AF27" s="151"/>
      <c r="AG27" s="151"/>
      <c r="AH27" s="152"/>
      <c r="AI27" s="209">
        <v>2</v>
      </c>
      <c r="AJ27" s="209"/>
      <c r="AK27" s="209"/>
      <c r="AL27" s="208">
        <v>2</v>
      </c>
      <c r="AM27" s="208"/>
      <c r="AN27" s="208">
        <v>16</v>
      </c>
      <c r="AO27" s="208"/>
      <c r="AP27" s="208"/>
      <c r="AV27" s="50"/>
      <c r="AW27" s="50">
        <f aca="true" t="shared" si="1" ref="AW27:AW39">VALUE(AV27)</f>
        <v>0</v>
      </c>
      <c r="AX27" s="49" t="e">
        <f>#REF!</f>
        <v>#REF!</v>
      </c>
      <c r="AY27" s="49" t="e">
        <f>AX26</f>
        <v>#REF!</v>
      </c>
      <c r="AZ27" s="49" t="e">
        <f>#REF!</f>
        <v>#REF!</v>
      </c>
      <c r="BA27" s="49" t="e">
        <f>AZ26</f>
        <v>#REF!</v>
      </c>
      <c r="BB27" s="49" t="e">
        <f>#REF!</f>
        <v>#REF!</v>
      </c>
      <c r="BC27" s="49" t="e">
        <f>BB26</f>
        <v>#REF!</v>
      </c>
      <c r="BD27" s="49" t="e">
        <f>#REF!</f>
        <v>#REF!</v>
      </c>
      <c r="BE27" s="49" t="e">
        <f>BD26</f>
        <v>#REF!</v>
      </c>
      <c r="BF27" s="49" t="e">
        <f>#REF!</f>
        <v>#REF!</v>
      </c>
      <c r="BG27" s="49" t="e">
        <f>BF26</f>
        <v>#REF!</v>
      </c>
      <c r="BH27" s="49" t="e">
        <f>#REF!</f>
        <v>#REF!</v>
      </c>
      <c r="BI27" s="49" t="e">
        <f>BH26</f>
        <v>#REF!</v>
      </c>
      <c r="BJ27" s="49" t="e">
        <f>#REF!</f>
        <v>#REF!</v>
      </c>
      <c r="BK27" s="49" t="e">
        <f>BJ26</f>
        <v>#REF!</v>
      </c>
      <c r="BL27" s="49" t="e">
        <f>#REF!</f>
        <v>#REF!</v>
      </c>
      <c r="BM27" s="49" t="e">
        <f>BL26</f>
        <v>#REF!</v>
      </c>
    </row>
    <row r="28" spans="4:65" s="21" customFormat="1" ht="12.75">
      <c r="D28" s="42">
        <v>2</v>
      </c>
      <c r="E28" s="177">
        <v>2101303</v>
      </c>
      <c r="F28" s="177"/>
      <c r="G28" s="177"/>
      <c r="H28" s="177"/>
      <c r="I28" s="177"/>
      <c r="J28" s="177" t="s">
        <v>148</v>
      </c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58" t="s">
        <v>132</v>
      </c>
      <c r="Y28" s="158"/>
      <c r="Z28" s="158"/>
      <c r="AA28" s="158"/>
      <c r="AB28" s="158"/>
      <c r="AC28" s="150" t="s">
        <v>133</v>
      </c>
      <c r="AD28" s="151"/>
      <c r="AE28" s="151"/>
      <c r="AF28" s="151"/>
      <c r="AG28" s="151"/>
      <c r="AH28" s="152"/>
      <c r="AI28" s="204">
        <v>2</v>
      </c>
      <c r="AJ28" s="204"/>
      <c r="AK28" s="204"/>
      <c r="AL28" s="203">
        <v>2</v>
      </c>
      <c r="AM28" s="203"/>
      <c r="AN28" s="203">
        <v>26</v>
      </c>
      <c r="AO28" s="203"/>
      <c r="AP28" s="203"/>
      <c r="AV28" s="50"/>
      <c r="AW28" s="50">
        <f t="shared" si="1"/>
        <v>0</v>
      </c>
      <c r="AX28" s="8" t="e">
        <f aca="true" t="shared" si="2" ref="AX28:AX39">AX27</f>
        <v>#REF!</v>
      </c>
      <c r="AY28" s="8" t="e">
        <f aca="true" t="shared" si="3" ref="AY28:AY39">AY27</f>
        <v>#REF!</v>
      </c>
      <c r="AZ28" s="8" t="e">
        <f aca="true" t="shared" si="4" ref="AZ28:AZ39">AZ27</f>
        <v>#REF!</v>
      </c>
      <c r="BA28" s="8" t="e">
        <f aca="true" t="shared" si="5" ref="BA28:BA39">BA27</f>
        <v>#REF!</v>
      </c>
      <c r="BB28" s="8" t="e">
        <f aca="true" t="shared" si="6" ref="BB28:BB39">BB27</f>
        <v>#REF!</v>
      </c>
      <c r="BC28" s="8" t="e">
        <f aca="true" t="shared" si="7" ref="BC28:BC39">BC27</f>
        <v>#REF!</v>
      </c>
      <c r="BD28" s="8" t="e">
        <f aca="true" t="shared" si="8" ref="BD28:BD39">BD27</f>
        <v>#REF!</v>
      </c>
      <c r="BE28" s="8" t="e">
        <f aca="true" t="shared" si="9" ref="BE28:BE39">BE27</f>
        <v>#REF!</v>
      </c>
      <c r="BF28" s="8" t="e">
        <f aca="true" t="shared" si="10" ref="BF28:BF39">BF27</f>
        <v>#REF!</v>
      </c>
      <c r="BG28" s="8" t="e">
        <f aca="true" t="shared" si="11" ref="BG28:BG39">BG27</f>
        <v>#REF!</v>
      </c>
      <c r="BH28" s="8" t="e">
        <f aca="true" t="shared" si="12" ref="BH28:BH39">BH27</f>
        <v>#REF!</v>
      </c>
      <c r="BI28" s="8" t="e">
        <f aca="true" t="shared" si="13" ref="BI28:BI39">BI27</f>
        <v>#REF!</v>
      </c>
      <c r="BJ28" s="8" t="e">
        <f aca="true" t="shared" si="14" ref="BJ28:BJ39">BJ27</f>
        <v>#REF!</v>
      </c>
      <c r="BK28" s="8" t="e">
        <f aca="true" t="shared" si="15" ref="BK28:BK39">BK27</f>
        <v>#REF!</v>
      </c>
      <c r="BL28" s="8" t="e">
        <f aca="true" t="shared" si="16" ref="BL28:BL39">BL27</f>
        <v>#REF!</v>
      </c>
      <c r="BM28" s="8" t="e">
        <f aca="true" t="shared" si="17" ref="BM28:BM39">BM27</f>
        <v>#REF!</v>
      </c>
    </row>
    <row r="29" spans="4:65" s="21" customFormat="1" ht="12.75">
      <c r="D29" s="43">
        <v>3</v>
      </c>
      <c r="E29" s="177">
        <v>2101518</v>
      </c>
      <c r="F29" s="177"/>
      <c r="G29" s="177"/>
      <c r="H29" s="177"/>
      <c r="I29" s="177"/>
      <c r="J29" s="177" t="s">
        <v>149</v>
      </c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58" t="s">
        <v>132</v>
      </c>
      <c r="Y29" s="158"/>
      <c r="Z29" s="158"/>
      <c r="AA29" s="158"/>
      <c r="AB29" s="158"/>
      <c r="AC29" s="150" t="s">
        <v>133</v>
      </c>
      <c r="AD29" s="151"/>
      <c r="AE29" s="151"/>
      <c r="AF29" s="151"/>
      <c r="AG29" s="151"/>
      <c r="AH29" s="152"/>
      <c r="AI29" s="144">
        <v>2</v>
      </c>
      <c r="AJ29" s="144"/>
      <c r="AK29" s="144"/>
      <c r="AL29" s="187">
        <v>2</v>
      </c>
      <c r="AM29" s="187"/>
      <c r="AN29" s="187">
        <v>7</v>
      </c>
      <c r="AO29" s="187"/>
      <c r="AP29" s="187"/>
      <c r="AV29" s="50"/>
      <c r="AW29" s="50">
        <f t="shared" si="1"/>
        <v>0</v>
      </c>
      <c r="AX29" s="8" t="e">
        <f t="shared" si="2"/>
        <v>#REF!</v>
      </c>
      <c r="AY29" s="8" t="e">
        <f t="shared" si="3"/>
        <v>#REF!</v>
      </c>
      <c r="AZ29" s="8" t="e">
        <f t="shared" si="4"/>
        <v>#REF!</v>
      </c>
      <c r="BA29" s="8" t="e">
        <f t="shared" si="5"/>
        <v>#REF!</v>
      </c>
      <c r="BB29" s="8" t="e">
        <f t="shared" si="6"/>
        <v>#REF!</v>
      </c>
      <c r="BC29" s="8" t="e">
        <f t="shared" si="7"/>
        <v>#REF!</v>
      </c>
      <c r="BD29" s="8" t="e">
        <f t="shared" si="8"/>
        <v>#REF!</v>
      </c>
      <c r="BE29" s="8" t="e">
        <f t="shared" si="9"/>
        <v>#REF!</v>
      </c>
      <c r="BF29" s="8" t="e">
        <f t="shared" si="10"/>
        <v>#REF!</v>
      </c>
      <c r="BG29" s="8" t="e">
        <f t="shared" si="11"/>
        <v>#REF!</v>
      </c>
      <c r="BH29" s="8" t="e">
        <f t="shared" si="12"/>
        <v>#REF!</v>
      </c>
      <c r="BI29" s="8" t="e">
        <f t="shared" si="13"/>
        <v>#REF!</v>
      </c>
      <c r="BJ29" s="8" t="e">
        <f t="shared" si="14"/>
        <v>#REF!</v>
      </c>
      <c r="BK29" s="8" t="e">
        <f t="shared" si="15"/>
        <v>#REF!</v>
      </c>
      <c r="BL29" s="8" t="e">
        <f t="shared" si="16"/>
        <v>#REF!</v>
      </c>
      <c r="BM29" s="8" t="e">
        <f t="shared" si="17"/>
        <v>#REF!</v>
      </c>
    </row>
    <row r="30" spans="4:65" s="21" customFormat="1" ht="12.75">
      <c r="D30" s="43">
        <v>4</v>
      </c>
      <c r="E30" s="161">
        <v>2101710</v>
      </c>
      <c r="F30" s="161"/>
      <c r="G30" s="161"/>
      <c r="H30" s="161"/>
      <c r="I30" s="161"/>
      <c r="J30" s="161" t="s">
        <v>150</v>
      </c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58" t="s">
        <v>132</v>
      </c>
      <c r="Y30" s="158"/>
      <c r="Z30" s="158"/>
      <c r="AA30" s="158"/>
      <c r="AB30" s="158"/>
      <c r="AC30" s="150" t="s">
        <v>133</v>
      </c>
      <c r="AD30" s="151"/>
      <c r="AE30" s="151"/>
      <c r="AF30" s="151"/>
      <c r="AG30" s="151"/>
      <c r="AH30" s="152"/>
      <c r="AI30" s="144">
        <v>2</v>
      </c>
      <c r="AJ30" s="144"/>
      <c r="AK30" s="144"/>
      <c r="AL30" s="187">
        <v>2</v>
      </c>
      <c r="AM30" s="187"/>
      <c r="AN30" s="187">
        <v>7</v>
      </c>
      <c r="AO30" s="187"/>
      <c r="AP30" s="187"/>
      <c r="AV30" s="50"/>
      <c r="AW30" s="50">
        <f t="shared" si="1"/>
        <v>0</v>
      </c>
      <c r="AX30" s="8" t="e">
        <f t="shared" si="2"/>
        <v>#REF!</v>
      </c>
      <c r="AY30" s="8" t="e">
        <f t="shared" si="3"/>
        <v>#REF!</v>
      </c>
      <c r="AZ30" s="8" t="e">
        <f t="shared" si="4"/>
        <v>#REF!</v>
      </c>
      <c r="BA30" s="8" t="e">
        <f t="shared" si="5"/>
        <v>#REF!</v>
      </c>
      <c r="BB30" s="8" t="e">
        <f t="shared" si="6"/>
        <v>#REF!</v>
      </c>
      <c r="BC30" s="8" t="e">
        <f t="shared" si="7"/>
        <v>#REF!</v>
      </c>
      <c r="BD30" s="8" t="e">
        <f t="shared" si="8"/>
        <v>#REF!</v>
      </c>
      <c r="BE30" s="8" t="e">
        <f t="shared" si="9"/>
        <v>#REF!</v>
      </c>
      <c r="BF30" s="8" t="e">
        <f t="shared" si="10"/>
        <v>#REF!</v>
      </c>
      <c r="BG30" s="8" t="e">
        <f t="shared" si="11"/>
        <v>#REF!</v>
      </c>
      <c r="BH30" s="8" t="e">
        <f t="shared" si="12"/>
        <v>#REF!</v>
      </c>
      <c r="BI30" s="8" t="e">
        <f t="shared" si="13"/>
        <v>#REF!</v>
      </c>
      <c r="BJ30" s="8" t="e">
        <f t="shared" si="14"/>
        <v>#REF!</v>
      </c>
      <c r="BK30" s="8" t="e">
        <f t="shared" si="15"/>
        <v>#REF!</v>
      </c>
      <c r="BL30" s="8" t="e">
        <f t="shared" si="16"/>
        <v>#REF!</v>
      </c>
      <c r="BM30" s="8" t="e">
        <f t="shared" si="17"/>
        <v>#REF!</v>
      </c>
    </row>
    <row r="31" spans="4:65" s="21" customFormat="1" ht="12.75">
      <c r="D31" s="43">
        <v>5</v>
      </c>
      <c r="E31" s="161">
        <v>2101710</v>
      </c>
      <c r="F31" s="161"/>
      <c r="G31" s="161"/>
      <c r="H31" s="161"/>
      <c r="I31" s="161"/>
      <c r="J31" s="161" t="s">
        <v>151</v>
      </c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58" t="s">
        <v>132</v>
      </c>
      <c r="Y31" s="158"/>
      <c r="Z31" s="158"/>
      <c r="AA31" s="158"/>
      <c r="AB31" s="158"/>
      <c r="AC31" s="150" t="s">
        <v>143</v>
      </c>
      <c r="AD31" s="151"/>
      <c r="AE31" s="151"/>
      <c r="AF31" s="151"/>
      <c r="AG31" s="151"/>
      <c r="AH31" s="152"/>
      <c r="AI31" s="144">
        <v>2</v>
      </c>
      <c r="AJ31" s="144"/>
      <c r="AK31" s="144"/>
      <c r="AL31" s="187">
        <v>2</v>
      </c>
      <c r="AM31" s="187"/>
      <c r="AN31" s="187">
        <v>11</v>
      </c>
      <c r="AO31" s="187"/>
      <c r="AP31" s="187"/>
      <c r="AV31" s="50"/>
      <c r="AW31" s="50">
        <f t="shared" si="1"/>
        <v>0</v>
      </c>
      <c r="AX31" s="8" t="e">
        <f t="shared" si="2"/>
        <v>#REF!</v>
      </c>
      <c r="AY31" s="8" t="e">
        <f t="shared" si="3"/>
        <v>#REF!</v>
      </c>
      <c r="AZ31" s="8" t="e">
        <f t="shared" si="4"/>
        <v>#REF!</v>
      </c>
      <c r="BA31" s="8" t="e">
        <f t="shared" si="5"/>
        <v>#REF!</v>
      </c>
      <c r="BB31" s="8" t="e">
        <f t="shared" si="6"/>
        <v>#REF!</v>
      </c>
      <c r="BC31" s="8" t="e">
        <f t="shared" si="7"/>
        <v>#REF!</v>
      </c>
      <c r="BD31" s="8" t="e">
        <f t="shared" si="8"/>
        <v>#REF!</v>
      </c>
      <c r="BE31" s="8" t="e">
        <f t="shared" si="9"/>
        <v>#REF!</v>
      </c>
      <c r="BF31" s="8" t="e">
        <f t="shared" si="10"/>
        <v>#REF!</v>
      </c>
      <c r="BG31" s="8" t="e">
        <f t="shared" si="11"/>
        <v>#REF!</v>
      </c>
      <c r="BH31" s="8" t="e">
        <f t="shared" si="12"/>
        <v>#REF!</v>
      </c>
      <c r="BI31" s="8" t="e">
        <f t="shared" si="13"/>
        <v>#REF!</v>
      </c>
      <c r="BJ31" s="8" t="e">
        <f t="shared" si="14"/>
        <v>#REF!</v>
      </c>
      <c r="BK31" s="8" t="e">
        <f t="shared" si="15"/>
        <v>#REF!</v>
      </c>
      <c r="BL31" s="8" t="e">
        <f t="shared" si="16"/>
        <v>#REF!</v>
      </c>
      <c r="BM31" s="8" t="e">
        <f t="shared" si="17"/>
        <v>#REF!</v>
      </c>
    </row>
    <row r="32" spans="4:65" s="21" customFormat="1" ht="12.75">
      <c r="D32" s="43"/>
      <c r="E32" s="135"/>
      <c r="F32" s="136"/>
      <c r="G32" s="136"/>
      <c r="H32" s="136"/>
      <c r="I32" s="169"/>
      <c r="J32" s="135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69"/>
      <c r="X32" s="158"/>
      <c r="Y32" s="158"/>
      <c r="Z32" s="158"/>
      <c r="AA32" s="158"/>
      <c r="AB32" s="158"/>
      <c r="AC32" s="150"/>
      <c r="AD32" s="151"/>
      <c r="AE32" s="151"/>
      <c r="AF32" s="151"/>
      <c r="AG32" s="151"/>
      <c r="AH32" s="152"/>
      <c r="AI32" s="144"/>
      <c r="AJ32" s="144"/>
      <c r="AK32" s="144"/>
      <c r="AL32" s="187"/>
      <c r="AM32" s="187"/>
      <c r="AN32" s="187"/>
      <c r="AO32" s="187"/>
      <c r="AP32" s="187"/>
      <c r="AV32" s="50"/>
      <c r="AW32" s="50">
        <f t="shared" si="1"/>
        <v>0</v>
      </c>
      <c r="AX32" s="8" t="e">
        <f t="shared" si="2"/>
        <v>#REF!</v>
      </c>
      <c r="AY32" s="8" t="e">
        <f t="shared" si="3"/>
        <v>#REF!</v>
      </c>
      <c r="AZ32" s="8" t="e">
        <f t="shared" si="4"/>
        <v>#REF!</v>
      </c>
      <c r="BA32" s="8" t="e">
        <f t="shared" si="5"/>
        <v>#REF!</v>
      </c>
      <c r="BB32" s="8" t="e">
        <f t="shared" si="6"/>
        <v>#REF!</v>
      </c>
      <c r="BC32" s="8" t="e">
        <f t="shared" si="7"/>
        <v>#REF!</v>
      </c>
      <c r="BD32" s="8" t="e">
        <f t="shared" si="8"/>
        <v>#REF!</v>
      </c>
      <c r="BE32" s="8" t="e">
        <f t="shared" si="9"/>
        <v>#REF!</v>
      </c>
      <c r="BF32" s="8" t="e">
        <f t="shared" si="10"/>
        <v>#REF!</v>
      </c>
      <c r="BG32" s="8" t="e">
        <f t="shared" si="11"/>
        <v>#REF!</v>
      </c>
      <c r="BH32" s="8" t="e">
        <f t="shared" si="12"/>
        <v>#REF!</v>
      </c>
      <c r="BI32" s="8" t="e">
        <f t="shared" si="13"/>
        <v>#REF!</v>
      </c>
      <c r="BJ32" s="8" t="e">
        <f t="shared" si="14"/>
        <v>#REF!</v>
      </c>
      <c r="BK32" s="8" t="e">
        <f t="shared" si="15"/>
        <v>#REF!</v>
      </c>
      <c r="BL32" s="8" t="e">
        <f t="shared" si="16"/>
        <v>#REF!</v>
      </c>
      <c r="BM32" s="8" t="e">
        <f t="shared" si="17"/>
        <v>#REF!</v>
      </c>
    </row>
    <row r="33" spans="4:65" s="21" customFormat="1" ht="12.75" customHeight="1">
      <c r="D33" s="43"/>
      <c r="E33" s="135"/>
      <c r="F33" s="136"/>
      <c r="G33" s="136"/>
      <c r="H33" s="136"/>
      <c r="I33" s="169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58"/>
      <c r="Y33" s="158"/>
      <c r="Z33" s="158"/>
      <c r="AA33" s="158"/>
      <c r="AB33" s="158"/>
      <c r="AC33" s="150"/>
      <c r="AD33" s="151"/>
      <c r="AE33" s="151"/>
      <c r="AF33" s="151"/>
      <c r="AG33" s="151"/>
      <c r="AH33" s="152"/>
      <c r="AI33" s="144"/>
      <c r="AJ33" s="144"/>
      <c r="AK33" s="144"/>
      <c r="AL33" s="187"/>
      <c r="AM33" s="187"/>
      <c r="AN33" s="187"/>
      <c r="AO33" s="187"/>
      <c r="AP33" s="187"/>
      <c r="AV33" s="50"/>
      <c r="AW33" s="50">
        <f t="shared" si="1"/>
        <v>0</v>
      </c>
      <c r="AX33" s="8" t="e">
        <f t="shared" si="2"/>
        <v>#REF!</v>
      </c>
      <c r="AY33" s="8" t="e">
        <f t="shared" si="3"/>
        <v>#REF!</v>
      </c>
      <c r="AZ33" s="8" t="e">
        <f t="shared" si="4"/>
        <v>#REF!</v>
      </c>
      <c r="BA33" s="8" t="e">
        <f t="shared" si="5"/>
        <v>#REF!</v>
      </c>
      <c r="BB33" s="8" t="e">
        <f t="shared" si="6"/>
        <v>#REF!</v>
      </c>
      <c r="BC33" s="8" t="e">
        <f t="shared" si="7"/>
        <v>#REF!</v>
      </c>
      <c r="BD33" s="8" t="e">
        <f t="shared" si="8"/>
        <v>#REF!</v>
      </c>
      <c r="BE33" s="8" t="e">
        <f t="shared" si="9"/>
        <v>#REF!</v>
      </c>
      <c r="BF33" s="8" t="e">
        <f t="shared" si="10"/>
        <v>#REF!</v>
      </c>
      <c r="BG33" s="8" t="e">
        <f t="shared" si="11"/>
        <v>#REF!</v>
      </c>
      <c r="BH33" s="8" t="e">
        <f t="shared" si="12"/>
        <v>#REF!</v>
      </c>
      <c r="BI33" s="8" t="e">
        <f t="shared" si="13"/>
        <v>#REF!</v>
      </c>
      <c r="BJ33" s="8" t="e">
        <f t="shared" si="14"/>
        <v>#REF!</v>
      </c>
      <c r="BK33" s="8" t="e">
        <f t="shared" si="15"/>
        <v>#REF!</v>
      </c>
      <c r="BL33" s="8" t="e">
        <f t="shared" si="16"/>
        <v>#REF!</v>
      </c>
      <c r="BM33" s="8" t="e">
        <f t="shared" si="17"/>
        <v>#REF!</v>
      </c>
    </row>
    <row r="34" spans="4:65" s="21" customFormat="1" ht="12.75" customHeight="1">
      <c r="D34" s="43"/>
      <c r="E34" s="135"/>
      <c r="F34" s="136"/>
      <c r="G34" s="136"/>
      <c r="H34" s="136"/>
      <c r="I34" s="169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58"/>
      <c r="Y34" s="158"/>
      <c r="Z34" s="158"/>
      <c r="AA34" s="158"/>
      <c r="AB34" s="158"/>
      <c r="AC34" s="150"/>
      <c r="AD34" s="151"/>
      <c r="AE34" s="151"/>
      <c r="AF34" s="151"/>
      <c r="AG34" s="151"/>
      <c r="AH34" s="152"/>
      <c r="AI34" s="144"/>
      <c r="AJ34" s="144"/>
      <c r="AK34" s="144"/>
      <c r="AL34" s="187"/>
      <c r="AM34" s="187"/>
      <c r="AN34" s="187"/>
      <c r="AO34" s="187"/>
      <c r="AP34" s="187"/>
      <c r="AV34" s="50"/>
      <c r="AW34" s="50">
        <f t="shared" si="1"/>
        <v>0</v>
      </c>
      <c r="AX34" s="8" t="e">
        <f t="shared" si="2"/>
        <v>#REF!</v>
      </c>
      <c r="AY34" s="8" t="e">
        <f t="shared" si="3"/>
        <v>#REF!</v>
      </c>
      <c r="AZ34" s="8" t="e">
        <f t="shared" si="4"/>
        <v>#REF!</v>
      </c>
      <c r="BA34" s="8" t="e">
        <f t="shared" si="5"/>
        <v>#REF!</v>
      </c>
      <c r="BB34" s="8" t="e">
        <f t="shared" si="6"/>
        <v>#REF!</v>
      </c>
      <c r="BC34" s="8" t="e">
        <f t="shared" si="7"/>
        <v>#REF!</v>
      </c>
      <c r="BD34" s="8" t="e">
        <f t="shared" si="8"/>
        <v>#REF!</v>
      </c>
      <c r="BE34" s="8" t="e">
        <f t="shared" si="9"/>
        <v>#REF!</v>
      </c>
      <c r="BF34" s="8" t="e">
        <f t="shared" si="10"/>
        <v>#REF!</v>
      </c>
      <c r="BG34" s="8" t="e">
        <f t="shared" si="11"/>
        <v>#REF!</v>
      </c>
      <c r="BH34" s="8" t="e">
        <f t="shared" si="12"/>
        <v>#REF!</v>
      </c>
      <c r="BI34" s="8" t="e">
        <f t="shared" si="13"/>
        <v>#REF!</v>
      </c>
      <c r="BJ34" s="8" t="e">
        <f t="shared" si="14"/>
        <v>#REF!</v>
      </c>
      <c r="BK34" s="8" t="e">
        <f t="shared" si="15"/>
        <v>#REF!</v>
      </c>
      <c r="BL34" s="8" t="e">
        <f t="shared" si="16"/>
        <v>#REF!</v>
      </c>
      <c r="BM34" s="8" t="e">
        <f t="shared" si="17"/>
        <v>#REF!</v>
      </c>
    </row>
    <row r="35" spans="4:65" s="21" customFormat="1" ht="12.75">
      <c r="D35" s="43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58"/>
      <c r="Y35" s="158"/>
      <c r="Z35" s="158"/>
      <c r="AA35" s="158"/>
      <c r="AB35" s="158"/>
      <c r="AC35" s="150"/>
      <c r="AD35" s="151"/>
      <c r="AE35" s="151"/>
      <c r="AF35" s="151"/>
      <c r="AG35" s="151"/>
      <c r="AH35" s="152"/>
      <c r="AI35" s="144"/>
      <c r="AJ35" s="144"/>
      <c r="AK35" s="144"/>
      <c r="AL35" s="187"/>
      <c r="AM35" s="187"/>
      <c r="AN35" s="187"/>
      <c r="AO35" s="187"/>
      <c r="AP35" s="187"/>
      <c r="AV35" s="50"/>
      <c r="AW35" s="50">
        <f t="shared" si="1"/>
        <v>0</v>
      </c>
      <c r="AX35" s="8" t="e">
        <f t="shared" si="2"/>
        <v>#REF!</v>
      </c>
      <c r="AY35" s="8" t="e">
        <f t="shared" si="3"/>
        <v>#REF!</v>
      </c>
      <c r="AZ35" s="8" t="e">
        <f t="shared" si="4"/>
        <v>#REF!</v>
      </c>
      <c r="BA35" s="8" t="e">
        <f t="shared" si="5"/>
        <v>#REF!</v>
      </c>
      <c r="BB35" s="8" t="e">
        <f t="shared" si="6"/>
        <v>#REF!</v>
      </c>
      <c r="BC35" s="8" t="e">
        <f t="shared" si="7"/>
        <v>#REF!</v>
      </c>
      <c r="BD35" s="8" t="e">
        <f t="shared" si="8"/>
        <v>#REF!</v>
      </c>
      <c r="BE35" s="8" t="e">
        <f t="shared" si="9"/>
        <v>#REF!</v>
      </c>
      <c r="BF35" s="8" t="e">
        <f t="shared" si="10"/>
        <v>#REF!</v>
      </c>
      <c r="BG35" s="8" t="e">
        <f t="shared" si="11"/>
        <v>#REF!</v>
      </c>
      <c r="BH35" s="8" t="e">
        <f t="shared" si="12"/>
        <v>#REF!</v>
      </c>
      <c r="BI35" s="8" t="e">
        <f t="shared" si="13"/>
        <v>#REF!</v>
      </c>
      <c r="BJ35" s="8" t="e">
        <f t="shared" si="14"/>
        <v>#REF!</v>
      </c>
      <c r="BK35" s="8" t="e">
        <f t="shared" si="15"/>
        <v>#REF!</v>
      </c>
      <c r="BL35" s="8" t="e">
        <f t="shared" si="16"/>
        <v>#REF!</v>
      </c>
      <c r="BM35" s="8" t="e">
        <f t="shared" si="17"/>
        <v>#REF!</v>
      </c>
    </row>
    <row r="36" spans="4:66" ht="12.75">
      <c r="D36" s="43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58"/>
      <c r="Y36" s="158"/>
      <c r="Z36" s="158"/>
      <c r="AA36" s="158"/>
      <c r="AB36" s="158"/>
      <c r="AC36" s="150"/>
      <c r="AD36" s="151"/>
      <c r="AE36" s="151"/>
      <c r="AF36" s="151"/>
      <c r="AG36" s="151"/>
      <c r="AH36" s="152"/>
      <c r="AI36" s="144"/>
      <c r="AJ36" s="144"/>
      <c r="AK36" s="144"/>
      <c r="AL36" s="187"/>
      <c r="AM36" s="187"/>
      <c r="AN36" s="187"/>
      <c r="AO36" s="187"/>
      <c r="AP36" s="187"/>
      <c r="AV36" s="50"/>
      <c r="AW36" s="50">
        <f t="shared" si="1"/>
        <v>0</v>
      </c>
      <c r="AX36" s="8" t="e">
        <f t="shared" si="2"/>
        <v>#REF!</v>
      </c>
      <c r="AY36" s="8" t="e">
        <f t="shared" si="3"/>
        <v>#REF!</v>
      </c>
      <c r="AZ36" s="8" t="e">
        <f t="shared" si="4"/>
        <v>#REF!</v>
      </c>
      <c r="BA36" s="8" t="e">
        <f t="shared" si="5"/>
        <v>#REF!</v>
      </c>
      <c r="BB36" s="8" t="e">
        <f t="shared" si="6"/>
        <v>#REF!</v>
      </c>
      <c r="BC36" s="8" t="e">
        <f t="shared" si="7"/>
        <v>#REF!</v>
      </c>
      <c r="BD36" s="8" t="e">
        <f t="shared" si="8"/>
        <v>#REF!</v>
      </c>
      <c r="BE36" s="8" t="e">
        <f t="shared" si="9"/>
        <v>#REF!</v>
      </c>
      <c r="BF36" s="8" t="e">
        <f t="shared" si="10"/>
        <v>#REF!</v>
      </c>
      <c r="BG36" s="8" t="e">
        <f t="shared" si="11"/>
        <v>#REF!</v>
      </c>
      <c r="BH36" s="8" t="e">
        <f t="shared" si="12"/>
        <v>#REF!</v>
      </c>
      <c r="BI36" s="8" t="e">
        <f t="shared" si="13"/>
        <v>#REF!</v>
      </c>
      <c r="BJ36" s="8" t="e">
        <f t="shared" si="14"/>
        <v>#REF!</v>
      </c>
      <c r="BK36" s="8" t="e">
        <f t="shared" si="15"/>
        <v>#REF!</v>
      </c>
      <c r="BL36" s="8" t="e">
        <f t="shared" si="16"/>
        <v>#REF!</v>
      </c>
      <c r="BM36" s="8" t="e">
        <f t="shared" si="17"/>
        <v>#REF!</v>
      </c>
      <c r="BN36" s="21"/>
    </row>
    <row r="37" spans="4:65" ht="12.75">
      <c r="D37" s="43"/>
      <c r="E37" s="144"/>
      <c r="F37" s="144"/>
      <c r="G37" s="144"/>
      <c r="H37" s="144"/>
      <c r="I37" s="14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8">
        <f>IF(E37&gt;0,"Teori/Uyg.","")</f>
      </c>
      <c r="Y37" s="158"/>
      <c r="Z37" s="158"/>
      <c r="AA37" s="158"/>
      <c r="AB37" s="158"/>
      <c r="AC37" s="150"/>
      <c r="AD37" s="151"/>
      <c r="AE37" s="151"/>
      <c r="AF37" s="151"/>
      <c r="AG37" s="151"/>
      <c r="AH37" s="152"/>
      <c r="AI37" s="144"/>
      <c r="AJ37" s="144"/>
      <c r="AK37" s="144"/>
      <c r="AL37" s="187"/>
      <c r="AM37" s="187"/>
      <c r="AN37" s="187"/>
      <c r="AO37" s="187"/>
      <c r="AP37" s="187"/>
      <c r="AW37" s="50">
        <f t="shared" si="1"/>
        <v>0</v>
      </c>
      <c r="AX37" s="8" t="e">
        <f t="shared" si="2"/>
        <v>#REF!</v>
      </c>
      <c r="AY37" s="8" t="e">
        <f t="shared" si="3"/>
        <v>#REF!</v>
      </c>
      <c r="AZ37" s="8" t="e">
        <f t="shared" si="4"/>
        <v>#REF!</v>
      </c>
      <c r="BA37" s="8" t="e">
        <f t="shared" si="5"/>
        <v>#REF!</v>
      </c>
      <c r="BB37" s="8" t="e">
        <f t="shared" si="6"/>
        <v>#REF!</v>
      </c>
      <c r="BC37" s="8" t="e">
        <f t="shared" si="7"/>
        <v>#REF!</v>
      </c>
      <c r="BD37" s="8" t="e">
        <f t="shared" si="8"/>
        <v>#REF!</v>
      </c>
      <c r="BE37" s="8" t="e">
        <f t="shared" si="9"/>
        <v>#REF!</v>
      </c>
      <c r="BF37" s="8" t="e">
        <f t="shared" si="10"/>
        <v>#REF!</v>
      </c>
      <c r="BG37" s="8" t="e">
        <f t="shared" si="11"/>
        <v>#REF!</v>
      </c>
      <c r="BH37" s="8" t="e">
        <f t="shared" si="12"/>
        <v>#REF!</v>
      </c>
      <c r="BI37" s="8" t="e">
        <f t="shared" si="13"/>
        <v>#REF!</v>
      </c>
      <c r="BJ37" s="8" t="e">
        <f t="shared" si="14"/>
        <v>#REF!</v>
      </c>
      <c r="BK37" s="8" t="e">
        <f t="shared" si="15"/>
        <v>#REF!</v>
      </c>
      <c r="BL37" s="8" t="e">
        <f t="shared" si="16"/>
        <v>#REF!</v>
      </c>
      <c r="BM37" s="8" t="e">
        <f t="shared" si="17"/>
        <v>#REF!</v>
      </c>
    </row>
    <row r="38" spans="4:65" ht="12.75">
      <c r="D38" s="43"/>
      <c r="E38" s="144"/>
      <c r="F38" s="144"/>
      <c r="G38" s="144"/>
      <c r="H38" s="144"/>
      <c r="I38" s="14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8">
        <f>IF(E38&gt;0,"Teori/Uyg.","")</f>
      </c>
      <c r="Y38" s="158"/>
      <c r="Z38" s="158"/>
      <c r="AA38" s="158"/>
      <c r="AB38" s="158"/>
      <c r="AC38" s="150"/>
      <c r="AD38" s="151"/>
      <c r="AE38" s="151"/>
      <c r="AF38" s="151"/>
      <c r="AG38" s="151"/>
      <c r="AH38" s="152"/>
      <c r="AI38" s="144"/>
      <c r="AJ38" s="144"/>
      <c r="AK38" s="144"/>
      <c r="AL38" s="187"/>
      <c r="AM38" s="187"/>
      <c r="AN38" s="187"/>
      <c r="AO38" s="187"/>
      <c r="AP38" s="187"/>
      <c r="AW38" s="50">
        <f t="shared" si="1"/>
        <v>0</v>
      </c>
      <c r="AX38" s="8" t="e">
        <f t="shared" si="2"/>
        <v>#REF!</v>
      </c>
      <c r="AY38" s="8" t="e">
        <f t="shared" si="3"/>
        <v>#REF!</v>
      </c>
      <c r="AZ38" s="8" t="e">
        <f t="shared" si="4"/>
        <v>#REF!</v>
      </c>
      <c r="BA38" s="8" t="e">
        <f t="shared" si="5"/>
        <v>#REF!</v>
      </c>
      <c r="BB38" s="8" t="e">
        <f t="shared" si="6"/>
        <v>#REF!</v>
      </c>
      <c r="BC38" s="8" t="e">
        <f t="shared" si="7"/>
        <v>#REF!</v>
      </c>
      <c r="BD38" s="8" t="e">
        <f t="shared" si="8"/>
        <v>#REF!</v>
      </c>
      <c r="BE38" s="8" t="e">
        <f t="shared" si="9"/>
        <v>#REF!</v>
      </c>
      <c r="BF38" s="8" t="e">
        <f t="shared" si="10"/>
        <v>#REF!</v>
      </c>
      <c r="BG38" s="8" t="e">
        <f t="shared" si="11"/>
        <v>#REF!</v>
      </c>
      <c r="BH38" s="8" t="e">
        <f t="shared" si="12"/>
        <v>#REF!</v>
      </c>
      <c r="BI38" s="8" t="e">
        <f t="shared" si="13"/>
        <v>#REF!</v>
      </c>
      <c r="BJ38" s="8" t="e">
        <f t="shared" si="14"/>
        <v>#REF!</v>
      </c>
      <c r="BK38" s="8" t="e">
        <f t="shared" si="15"/>
        <v>#REF!</v>
      </c>
      <c r="BL38" s="8" t="e">
        <f t="shared" si="16"/>
        <v>#REF!</v>
      </c>
      <c r="BM38" s="8" t="e">
        <f t="shared" si="17"/>
        <v>#REF!</v>
      </c>
    </row>
    <row r="39" spans="4:65" ht="12.75">
      <c r="D39" s="44"/>
      <c r="E39" s="170"/>
      <c r="F39" s="170"/>
      <c r="G39" s="170"/>
      <c r="H39" s="170"/>
      <c r="I39" s="170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8">
        <f>IF(E39&gt;0,"Teori/Uyg.","")</f>
      </c>
      <c r="Y39" s="158"/>
      <c r="Z39" s="158"/>
      <c r="AA39" s="158"/>
      <c r="AB39" s="158"/>
      <c r="AC39" s="150"/>
      <c r="AD39" s="151"/>
      <c r="AE39" s="151"/>
      <c r="AF39" s="151"/>
      <c r="AG39" s="151"/>
      <c r="AH39" s="152"/>
      <c r="AI39" s="170"/>
      <c r="AJ39" s="170"/>
      <c r="AK39" s="170"/>
      <c r="AL39" s="210"/>
      <c r="AM39" s="210"/>
      <c r="AN39" s="210"/>
      <c r="AO39" s="210"/>
      <c r="AP39" s="210"/>
      <c r="AW39" s="50">
        <f t="shared" si="1"/>
        <v>0</v>
      </c>
      <c r="AX39" s="8" t="e">
        <f t="shared" si="2"/>
        <v>#REF!</v>
      </c>
      <c r="AY39" s="8" t="e">
        <f t="shared" si="3"/>
        <v>#REF!</v>
      </c>
      <c r="AZ39" s="8" t="e">
        <f t="shared" si="4"/>
        <v>#REF!</v>
      </c>
      <c r="BA39" s="8" t="e">
        <f t="shared" si="5"/>
        <v>#REF!</v>
      </c>
      <c r="BB39" s="8" t="e">
        <f t="shared" si="6"/>
        <v>#REF!</v>
      </c>
      <c r="BC39" s="8" t="e">
        <f t="shared" si="7"/>
        <v>#REF!</v>
      </c>
      <c r="BD39" s="8" t="e">
        <f t="shared" si="8"/>
        <v>#REF!</v>
      </c>
      <c r="BE39" s="8" t="e">
        <f t="shared" si="9"/>
        <v>#REF!</v>
      </c>
      <c r="BF39" s="8" t="e">
        <f t="shared" si="10"/>
        <v>#REF!</v>
      </c>
      <c r="BG39" s="8" t="e">
        <f t="shared" si="11"/>
        <v>#REF!</v>
      </c>
      <c r="BH39" s="8" t="e">
        <f t="shared" si="12"/>
        <v>#REF!</v>
      </c>
      <c r="BI39" s="8" t="e">
        <f t="shared" si="13"/>
        <v>#REF!</v>
      </c>
      <c r="BJ39" s="8" t="e">
        <f t="shared" si="14"/>
        <v>#REF!</v>
      </c>
      <c r="BK39" s="8" t="e">
        <f t="shared" si="15"/>
        <v>#REF!</v>
      </c>
      <c r="BL39" s="8" t="e">
        <f t="shared" si="16"/>
        <v>#REF!</v>
      </c>
      <c r="BM39" s="8" t="e">
        <f t="shared" si="17"/>
        <v>#REF!</v>
      </c>
    </row>
    <row r="40" spans="4:43" ht="12.75">
      <c r="D40" s="18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7" t="s">
        <v>46</v>
      </c>
      <c r="AD40" s="188"/>
      <c r="AE40" s="188"/>
      <c r="AF40" s="188"/>
      <c r="AG40" s="188"/>
      <c r="AH40" s="189"/>
      <c r="AI40" s="162">
        <f>SUM(AI27:AI39)</f>
        <v>10</v>
      </c>
      <c r="AJ40" s="162"/>
      <c r="AK40" s="162"/>
      <c r="AL40" s="162">
        <f>SUM(AL27:AM39)</f>
        <v>10</v>
      </c>
      <c r="AM40" s="162"/>
      <c r="AN40" s="156">
        <f>SUM(AN27:AN39)</f>
        <v>67</v>
      </c>
      <c r="AO40" s="156"/>
      <c r="AP40" s="156"/>
      <c r="AQ40" s="4">
        <f>IF(AL40&gt;10,AL40-10,0)</f>
        <v>0</v>
      </c>
    </row>
    <row r="41" spans="4:39" ht="8.25" customHeight="1"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6"/>
      <c r="AB41" s="6"/>
      <c r="AC41" s="7"/>
      <c r="AD41" s="7"/>
      <c r="AE41" s="7"/>
      <c r="AF41" s="7"/>
      <c r="AG41" s="7"/>
      <c r="AH41" s="7"/>
      <c r="AI41" s="23"/>
      <c r="AJ41" s="23"/>
      <c r="AK41" s="23"/>
      <c r="AL41" s="23"/>
      <c r="AM41" s="23"/>
    </row>
    <row r="42" spans="4:83" ht="12.75" customHeight="1">
      <c r="D42" s="24" t="s">
        <v>47</v>
      </c>
      <c r="E42" s="25"/>
      <c r="F42" s="26"/>
      <c r="G42" s="22"/>
      <c r="H42" s="17">
        <v>8</v>
      </c>
      <c r="I42" s="17">
        <v>9</v>
      </c>
      <c r="J42" s="17">
        <v>10</v>
      </c>
      <c r="K42" s="17">
        <v>11</v>
      </c>
      <c r="L42" s="17">
        <v>12</v>
      </c>
      <c r="M42" s="17">
        <v>13</v>
      </c>
      <c r="N42" s="17">
        <v>14</v>
      </c>
      <c r="O42" s="17">
        <v>15</v>
      </c>
      <c r="P42" s="17">
        <v>16</v>
      </c>
      <c r="Q42" s="17">
        <v>17</v>
      </c>
      <c r="R42" s="17">
        <v>18</v>
      </c>
      <c r="S42" s="17">
        <v>19</v>
      </c>
      <c r="T42" s="17">
        <v>20</v>
      </c>
      <c r="U42" s="17">
        <v>21</v>
      </c>
      <c r="V42" s="17">
        <v>22</v>
      </c>
      <c r="W42" s="7"/>
      <c r="X42" s="7"/>
      <c r="Y42" s="7"/>
      <c r="Z42" s="7"/>
      <c r="AA42" s="7"/>
      <c r="AB42" s="7"/>
      <c r="AC42" s="7"/>
      <c r="AD42" s="7"/>
      <c r="AE42" s="160" t="s">
        <v>2</v>
      </c>
      <c r="AF42" s="160"/>
      <c r="AG42" s="160"/>
      <c r="AH42" s="7"/>
      <c r="AI42" s="7"/>
      <c r="AJ42" s="191">
        <f>SUM(AI40:AL40)</f>
        <v>20</v>
      </c>
      <c r="AK42" s="192"/>
      <c r="AL42" s="193"/>
      <c r="AM42" s="7"/>
      <c r="AN42" s="7"/>
      <c r="AO42" s="7"/>
      <c r="AP42" s="7"/>
      <c r="AQ42" s="7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</row>
    <row r="43" spans="4:43" ht="12.75" customHeight="1">
      <c r="D43" s="137" t="s">
        <v>48</v>
      </c>
      <c r="E43" s="138"/>
      <c r="F43" s="138"/>
      <c r="G43" s="139"/>
      <c r="H43" s="18">
        <v>1</v>
      </c>
      <c r="I43" s="18">
        <v>1</v>
      </c>
      <c r="J43" s="18">
        <v>1</v>
      </c>
      <c r="K43" s="18">
        <v>1</v>
      </c>
      <c r="L43" s="27"/>
      <c r="M43" s="18">
        <v>3</v>
      </c>
      <c r="N43" s="18">
        <v>3</v>
      </c>
      <c r="O43" s="18">
        <v>3</v>
      </c>
      <c r="P43" s="18">
        <v>3</v>
      </c>
      <c r="Q43" s="18"/>
      <c r="R43" s="18"/>
      <c r="S43" s="18"/>
      <c r="T43" s="18"/>
      <c r="U43" s="18"/>
      <c r="V43" s="18"/>
      <c r="W43" s="7"/>
      <c r="X43" s="28" t="s">
        <v>49</v>
      </c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</row>
    <row r="44" spans="4:43" ht="12.75" customHeight="1">
      <c r="D44" s="137" t="s">
        <v>50</v>
      </c>
      <c r="E44" s="138"/>
      <c r="F44" s="138"/>
      <c r="G44" s="139"/>
      <c r="H44" s="18"/>
      <c r="I44" s="18"/>
      <c r="J44" s="18"/>
      <c r="K44" s="18"/>
      <c r="L44" s="27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7"/>
      <c r="X44" s="7"/>
      <c r="Y44" s="28" t="s">
        <v>51</v>
      </c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</row>
    <row r="45" spans="4:43" ht="12">
      <c r="D45" s="137" t="s">
        <v>52</v>
      </c>
      <c r="E45" s="138"/>
      <c r="F45" s="138"/>
      <c r="G45" s="139"/>
      <c r="H45" s="18">
        <v>4</v>
      </c>
      <c r="I45" s="18">
        <v>4</v>
      </c>
      <c r="J45" s="18">
        <v>4</v>
      </c>
      <c r="K45" s="18">
        <v>4</v>
      </c>
      <c r="L45" s="27"/>
      <c r="M45" s="18">
        <v>5</v>
      </c>
      <c r="N45" s="18">
        <v>5</v>
      </c>
      <c r="O45" s="18">
        <v>5</v>
      </c>
      <c r="P45" s="18">
        <v>5</v>
      </c>
      <c r="Q45" s="18"/>
      <c r="R45" s="18"/>
      <c r="S45" s="18"/>
      <c r="T45" s="18"/>
      <c r="U45" s="18"/>
      <c r="V45" s="18"/>
      <c r="W45" s="29"/>
      <c r="X45" s="29" t="s">
        <v>53</v>
      </c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7"/>
    </row>
    <row r="46" spans="4:43" ht="12">
      <c r="D46" s="137" t="s">
        <v>54</v>
      </c>
      <c r="E46" s="138"/>
      <c r="F46" s="138"/>
      <c r="G46" s="139"/>
      <c r="H46" s="18">
        <v>2</v>
      </c>
      <c r="I46" s="18">
        <v>2</v>
      </c>
      <c r="J46" s="18">
        <v>2</v>
      </c>
      <c r="K46" s="18">
        <v>2</v>
      </c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29"/>
      <c r="X46" s="29"/>
      <c r="Y46" s="29" t="s">
        <v>55</v>
      </c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7"/>
    </row>
    <row r="47" spans="4:43" ht="12">
      <c r="D47" s="137" t="s">
        <v>56</v>
      </c>
      <c r="E47" s="138"/>
      <c r="F47" s="138"/>
      <c r="G47" s="139"/>
      <c r="H47" s="18"/>
      <c r="I47" s="18"/>
      <c r="J47" s="18"/>
      <c r="K47" s="18"/>
      <c r="L47" s="27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7"/>
    </row>
    <row r="48" spans="4:43" ht="12">
      <c r="D48" s="137" t="s">
        <v>57</v>
      </c>
      <c r="E48" s="138"/>
      <c r="F48" s="138"/>
      <c r="G48" s="139"/>
      <c r="H48" s="18"/>
      <c r="I48" s="18"/>
      <c r="J48" s="18"/>
      <c r="K48" s="18"/>
      <c r="L48" s="27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7"/>
    </row>
    <row r="49" spans="4:43" ht="12">
      <c r="D49" s="137" t="s">
        <v>58</v>
      </c>
      <c r="E49" s="138"/>
      <c r="F49" s="138"/>
      <c r="G49" s="139"/>
      <c r="H49" s="18"/>
      <c r="I49" s="18"/>
      <c r="J49" s="18"/>
      <c r="K49" s="18"/>
      <c r="L49" s="27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7"/>
    </row>
    <row r="50" spans="4:43" ht="9" customHeight="1">
      <c r="D50" s="28"/>
      <c r="E50" s="28"/>
      <c r="F50" s="28"/>
      <c r="G50" s="28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7"/>
    </row>
    <row r="51" spans="4:42" ht="12.75" customHeight="1">
      <c r="D51" s="140" t="s">
        <v>59</v>
      </c>
      <c r="E51" s="140"/>
      <c r="F51" s="194" t="s">
        <v>60</v>
      </c>
      <c r="G51" s="195"/>
      <c r="H51" s="195"/>
      <c r="I51" s="195"/>
      <c r="J51" s="195"/>
      <c r="K51" s="195"/>
      <c r="L51" s="196"/>
      <c r="M51" s="197" t="s">
        <v>61</v>
      </c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  <c r="AA51" s="197"/>
      <c r="AB51" s="197"/>
      <c r="AC51" s="162" t="s">
        <v>62</v>
      </c>
      <c r="AD51" s="162"/>
      <c r="AE51" s="162"/>
      <c r="AF51" s="162"/>
      <c r="AG51" s="162"/>
      <c r="AH51" s="162"/>
      <c r="AI51" s="162"/>
      <c r="AJ51" s="162"/>
      <c r="AK51" s="162"/>
      <c r="AL51" s="162"/>
      <c r="AM51" s="162"/>
      <c r="AN51" s="162"/>
      <c r="AO51" s="162"/>
      <c r="AP51" s="162"/>
    </row>
    <row r="52" spans="4:42" ht="12" customHeight="1">
      <c r="D52" s="140"/>
      <c r="E52" s="140"/>
      <c r="F52" s="141" t="s">
        <v>63</v>
      </c>
      <c r="G52" s="142"/>
      <c r="H52" s="142"/>
      <c r="I52" s="142"/>
      <c r="J52" s="142"/>
      <c r="K52" s="142"/>
      <c r="L52" s="143"/>
      <c r="M52" s="159" t="s">
        <v>64</v>
      </c>
      <c r="N52" s="159"/>
      <c r="O52" s="159"/>
      <c r="P52" s="159"/>
      <c r="Q52" s="164" t="s">
        <v>65</v>
      </c>
      <c r="R52" s="164"/>
      <c r="S52" s="164"/>
      <c r="T52" s="164"/>
      <c r="U52" s="159" t="s">
        <v>66</v>
      </c>
      <c r="V52" s="159"/>
      <c r="W52" s="159"/>
      <c r="X52" s="159"/>
      <c r="Y52" s="159" t="s">
        <v>67</v>
      </c>
      <c r="Z52" s="159"/>
      <c r="AA52" s="159"/>
      <c r="AB52" s="159"/>
      <c r="AC52" s="163"/>
      <c r="AD52" s="163"/>
      <c r="AE52" s="163"/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3"/>
    </row>
    <row r="53" spans="4:78" ht="12.75">
      <c r="D53" s="140"/>
      <c r="E53" s="140"/>
      <c r="F53" s="18" t="s">
        <v>22</v>
      </c>
      <c r="G53" s="18" t="s">
        <v>23</v>
      </c>
      <c r="H53" s="18" t="s">
        <v>24</v>
      </c>
      <c r="I53" s="18" t="s">
        <v>16</v>
      </c>
      <c r="J53" s="18" t="s">
        <v>19</v>
      </c>
      <c r="K53" s="18" t="s">
        <v>20</v>
      </c>
      <c r="L53" s="18" t="s">
        <v>21</v>
      </c>
      <c r="M53" s="165" t="s">
        <v>7</v>
      </c>
      <c r="N53" s="165"/>
      <c r="O53" s="165" t="s">
        <v>68</v>
      </c>
      <c r="P53" s="165"/>
      <c r="Q53" s="165" t="s">
        <v>7</v>
      </c>
      <c r="R53" s="165"/>
      <c r="S53" s="165" t="s">
        <v>68</v>
      </c>
      <c r="T53" s="165"/>
      <c r="U53" s="165" t="s">
        <v>7</v>
      </c>
      <c r="V53" s="165"/>
      <c r="W53" s="165" t="s">
        <v>68</v>
      </c>
      <c r="X53" s="165"/>
      <c r="Y53" s="165" t="s">
        <v>7</v>
      </c>
      <c r="Z53" s="165"/>
      <c r="AA53" s="165" t="s">
        <v>68</v>
      </c>
      <c r="AB53" s="198"/>
      <c r="AC53" s="32"/>
      <c r="AD53" s="33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5"/>
      <c r="BW53" s="4">
        <f>I58</f>
        <v>0</v>
      </c>
      <c r="BX53" s="4">
        <f>J58</f>
        <v>0</v>
      </c>
      <c r="BY53" s="4">
        <f>K58</f>
        <v>0</v>
      </c>
      <c r="BZ53" s="4">
        <f>L58</f>
        <v>0</v>
      </c>
    </row>
    <row r="54" spans="4:226" ht="12.75" customHeight="1">
      <c r="D54" s="162">
        <v>1</v>
      </c>
      <c r="E54" s="162"/>
      <c r="F54" s="18"/>
      <c r="G54" s="18">
        <f>-J54-G58</f>
        <v>0</v>
      </c>
      <c r="H54" s="18"/>
      <c r="I54" s="18">
        <v>2</v>
      </c>
      <c r="J54" s="18"/>
      <c r="K54" s="18"/>
      <c r="L54" s="18"/>
      <c r="M54" s="162">
        <v>2</v>
      </c>
      <c r="N54" s="162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7"/>
      <c r="AC54" s="36"/>
      <c r="AD54" s="28"/>
      <c r="AE54" s="28"/>
      <c r="AF54" s="28"/>
      <c r="AG54" s="28"/>
      <c r="AH54" s="166"/>
      <c r="AI54" s="166"/>
      <c r="AJ54" s="176"/>
      <c r="AK54" s="176"/>
      <c r="AL54" s="176"/>
      <c r="AM54" s="176"/>
      <c r="AN54" s="176"/>
      <c r="AO54" s="176"/>
      <c r="AP54" s="190"/>
      <c r="HQ54" s="4" t="s">
        <v>17</v>
      </c>
      <c r="HR54" s="4" t="s">
        <v>18</v>
      </c>
    </row>
    <row r="55" spans="4:231" ht="12.75">
      <c r="D55" s="162">
        <v>2</v>
      </c>
      <c r="E55" s="162"/>
      <c r="F55" s="18"/>
      <c r="G55" s="18"/>
      <c r="H55" s="18"/>
      <c r="I55" s="18"/>
      <c r="J55" s="18"/>
      <c r="K55" s="18"/>
      <c r="L55" s="18"/>
      <c r="M55" s="162"/>
      <c r="N55" s="162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7"/>
      <c r="AC55" s="36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37"/>
      <c r="HQ55" t="e">
        <f>yaz(M59)</f>
        <v>#NAME?</v>
      </c>
      <c r="HR55"/>
      <c r="HS55"/>
      <c r="HT55"/>
      <c r="HU55"/>
      <c r="HV55"/>
      <c r="HW55"/>
    </row>
    <row r="56" spans="4:42" ht="12">
      <c r="D56" s="162">
        <v>3</v>
      </c>
      <c r="E56" s="162"/>
      <c r="F56" s="118"/>
      <c r="G56" s="118"/>
      <c r="H56" s="118"/>
      <c r="I56" s="118"/>
      <c r="J56" s="118"/>
      <c r="K56" s="118"/>
      <c r="L56" s="118"/>
      <c r="M56" s="162"/>
      <c r="N56" s="162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7"/>
      <c r="AC56" s="36" t="s">
        <v>144</v>
      </c>
      <c r="AD56" s="28"/>
      <c r="AE56" s="28"/>
      <c r="AF56" s="28" t="s">
        <v>152</v>
      </c>
      <c r="AG56" s="28"/>
      <c r="AH56" s="28"/>
      <c r="AI56" s="28"/>
      <c r="AJ56" s="28"/>
      <c r="AK56" s="28"/>
      <c r="AL56" s="28"/>
      <c r="AM56" s="28"/>
      <c r="AN56" s="28"/>
      <c r="AO56" s="28"/>
      <c r="AP56" s="37"/>
    </row>
    <row r="57" spans="4:42" ht="12">
      <c r="D57" s="162">
        <v>4</v>
      </c>
      <c r="E57" s="162"/>
      <c r="F57" s="18"/>
      <c r="G57" s="18"/>
      <c r="H57" s="18"/>
      <c r="I57" s="18"/>
      <c r="J57" s="18"/>
      <c r="K57" s="18"/>
      <c r="L57" s="18"/>
      <c r="M57" s="162"/>
      <c r="N57" s="162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7"/>
      <c r="AC57" s="36"/>
      <c r="AD57" s="28" t="s">
        <v>153</v>
      </c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37"/>
    </row>
    <row r="58" spans="4:42" ht="12">
      <c r="D58" s="162">
        <v>5</v>
      </c>
      <c r="E58" s="162"/>
      <c r="F58" s="18"/>
      <c r="G58" s="18"/>
      <c r="H58" s="18"/>
      <c r="I58" s="18"/>
      <c r="J58" s="18"/>
      <c r="K58" s="18"/>
      <c r="L58" s="18"/>
      <c r="M58" s="162"/>
      <c r="N58" s="162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7"/>
      <c r="AC58" s="36"/>
      <c r="AD58" s="28" t="s">
        <v>154</v>
      </c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37"/>
    </row>
    <row r="59" spans="3:43" ht="12.75">
      <c r="C59" s="7"/>
      <c r="D59" s="7"/>
      <c r="E59" s="7"/>
      <c r="F59" s="7"/>
      <c r="G59" s="7"/>
      <c r="H59" s="148" t="s">
        <v>70</v>
      </c>
      <c r="I59" s="148"/>
      <c r="J59" s="148"/>
      <c r="K59" s="148"/>
      <c r="L59" s="145"/>
      <c r="M59" s="146">
        <v>2</v>
      </c>
      <c r="N59" s="146"/>
      <c r="O59" s="149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38"/>
      <c r="AD59" s="39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1"/>
      <c r="AQ59" s="7"/>
    </row>
    <row r="60" spans="3:44" ht="12"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4" t="s">
        <v>100</v>
      </c>
    </row>
    <row r="61" spans="3:231" ht="12.75" customHeight="1">
      <c r="C61" s="7"/>
      <c r="D61" s="7"/>
      <c r="E61" s="7"/>
      <c r="F61" s="31" t="s">
        <v>71</v>
      </c>
      <c r="G61" s="3"/>
      <c r="H61" s="3"/>
      <c r="I61" s="3"/>
      <c r="J61" s="3"/>
      <c r="K61" s="3"/>
      <c r="L61" s="3"/>
      <c r="M61" s="3"/>
      <c r="N61" s="3"/>
      <c r="O61" s="7"/>
      <c r="P61" s="7"/>
      <c r="Q61" s="7"/>
      <c r="R61" s="7"/>
      <c r="S61" s="7"/>
      <c r="T61" s="168"/>
      <c r="U61" s="168"/>
      <c r="V61" s="168"/>
      <c r="W61" s="168"/>
      <c r="X61" s="168"/>
      <c r="Y61" s="168"/>
      <c r="Z61" s="168"/>
      <c r="AA61" s="7"/>
      <c r="AB61" s="7"/>
      <c r="AC61" s="7"/>
      <c r="AD61" s="7"/>
      <c r="AE61" s="30" t="s">
        <v>72</v>
      </c>
      <c r="AH61" s="7"/>
      <c r="AI61" s="7"/>
      <c r="AJ61" s="7"/>
      <c r="AK61" s="7"/>
      <c r="AL61" s="7"/>
      <c r="AM61" s="7"/>
      <c r="AN61" s="7"/>
      <c r="AO61" s="7"/>
      <c r="AP61" s="7"/>
      <c r="AQ61" s="7"/>
      <c r="HW61" s="7" t="s">
        <v>79</v>
      </c>
    </row>
    <row r="62" spans="3:231" ht="12.75" customHeight="1">
      <c r="C62" s="7"/>
      <c r="D62" s="7"/>
      <c r="E62" s="7"/>
      <c r="F62" s="3"/>
      <c r="G62" s="3"/>
      <c r="H62" s="3" t="s">
        <v>136</v>
      </c>
      <c r="I62" s="3"/>
      <c r="J62" s="3"/>
      <c r="K62" s="3"/>
      <c r="L62" s="3"/>
      <c r="M62" s="3"/>
      <c r="N62" s="3"/>
      <c r="O62" s="7"/>
      <c r="P62" s="7"/>
      <c r="Q62" s="7"/>
      <c r="R62" s="7"/>
      <c r="S62" s="7"/>
      <c r="T62" s="7"/>
      <c r="U62" s="7"/>
      <c r="V62" s="23"/>
      <c r="W62" s="23"/>
      <c r="X62" s="7"/>
      <c r="Y62" s="7"/>
      <c r="Z62" s="7"/>
      <c r="AA62" s="167" t="s">
        <v>145</v>
      </c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HW62" s="4" t="s">
        <v>80</v>
      </c>
    </row>
    <row r="63" spans="3:43" ht="12"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X63" s="7"/>
      <c r="Y63" s="7"/>
      <c r="Z63" s="7"/>
      <c r="AA63" s="7"/>
      <c r="AB63" s="7"/>
      <c r="AC63" s="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7"/>
      <c r="AP63" s="7"/>
      <c r="AQ63" s="7"/>
    </row>
    <row r="64" spans="3:43" ht="12"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</row>
    <row r="65" spans="1:43" s="86" customFormat="1" ht="12">
      <c r="A65" s="4"/>
      <c r="B65" s="4"/>
      <c r="C65" s="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</row>
    <row r="66" spans="1:37" s="86" customFormat="1" ht="12">
      <c r="A66" s="4"/>
      <c r="B66" s="4"/>
      <c r="C66" s="4"/>
      <c r="AK66" s="86" t="s">
        <v>100</v>
      </c>
    </row>
    <row r="67" spans="1:3" s="86" customFormat="1" ht="12">
      <c r="A67" s="4"/>
      <c r="B67" s="4"/>
      <c r="C67" s="4"/>
    </row>
    <row r="68" spans="1:3" s="86" customFormat="1" ht="12">
      <c r="A68" s="4"/>
      <c r="B68" s="4"/>
      <c r="C68" s="4"/>
    </row>
    <row r="69" spans="1:3" s="86" customFormat="1" ht="12">
      <c r="A69" s="4"/>
      <c r="B69" s="4"/>
      <c r="C69" s="4"/>
    </row>
    <row r="70" spans="1:3" s="86" customFormat="1" ht="12">
      <c r="A70" s="4"/>
      <c r="B70" s="4"/>
      <c r="C70" s="4"/>
    </row>
    <row r="71" spans="1:3" s="86" customFormat="1" ht="12">
      <c r="A71" s="4"/>
      <c r="B71" s="4"/>
      <c r="C71" s="4"/>
    </row>
    <row r="72" spans="1:3" s="86" customFormat="1" ht="12">
      <c r="A72" s="4"/>
      <c r="B72" s="4"/>
      <c r="C72" s="4"/>
    </row>
    <row r="73" spans="1:3" s="86" customFormat="1" ht="12">
      <c r="A73" s="4"/>
      <c r="B73" s="4"/>
      <c r="C73" s="4"/>
    </row>
    <row r="74" spans="1:3" s="86" customFormat="1" ht="12">
      <c r="A74" s="4"/>
      <c r="B74" s="4"/>
      <c r="C74" s="4"/>
    </row>
    <row r="75" spans="1:3" s="86" customFormat="1" ht="12">
      <c r="A75" s="4"/>
      <c r="B75" s="4"/>
      <c r="C75" s="4"/>
    </row>
    <row r="76" spans="1:3" s="86" customFormat="1" ht="12">
      <c r="A76" s="4"/>
      <c r="B76" s="4"/>
      <c r="C76" s="4"/>
    </row>
    <row r="77" spans="1:3" s="86" customFormat="1" ht="12">
      <c r="A77" s="4"/>
      <c r="B77" s="4"/>
      <c r="C77" s="4"/>
    </row>
    <row r="78" spans="1:3" s="86" customFormat="1" ht="12">
      <c r="A78" s="4"/>
      <c r="B78" s="4"/>
      <c r="C78" s="4"/>
    </row>
    <row r="79" spans="1:3" s="86" customFormat="1" ht="12">
      <c r="A79" s="4"/>
      <c r="B79" s="4"/>
      <c r="C79" s="4"/>
    </row>
    <row r="80" spans="1:3" s="86" customFormat="1" ht="12">
      <c r="A80" s="4"/>
      <c r="B80" s="4"/>
      <c r="C80" s="4"/>
    </row>
    <row r="81" spans="1:3" s="86" customFormat="1" ht="12">
      <c r="A81" s="4"/>
      <c r="B81" s="4"/>
      <c r="C81" s="4"/>
    </row>
    <row r="82" spans="1:3" s="86" customFormat="1" ht="12">
      <c r="A82" s="4"/>
      <c r="B82" s="4"/>
      <c r="C82" s="4"/>
    </row>
    <row r="83" spans="1:3" s="86" customFormat="1" ht="12">
      <c r="A83" s="4"/>
      <c r="B83" s="4"/>
      <c r="C83" s="4"/>
    </row>
    <row r="84" spans="1:3" s="86" customFormat="1" ht="12">
      <c r="A84" s="4"/>
      <c r="B84" s="4"/>
      <c r="C84" s="4"/>
    </row>
    <row r="85" spans="1:3" s="86" customFormat="1" ht="12">
      <c r="A85" s="4"/>
      <c r="B85" s="4"/>
      <c r="C85" s="4"/>
    </row>
  </sheetData>
  <sheetProtection/>
  <mergeCells count="207">
    <mergeCell ref="AN38:AP38"/>
    <mergeCell ref="AI39:AK39"/>
    <mergeCell ref="AI35:AK35"/>
    <mergeCell ref="AI38:AK38"/>
    <mergeCell ref="AI36:AK36"/>
    <mergeCell ref="AL39:AM39"/>
    <mergeCell ref="AN37:AP37"/>
    <mergeCell ref="AL36:AM36"/>
    <mergeCell ref="AN36:AP36"/>
    <mergeCell ref="AN39:AP39"/>
    <mergeCell ref="AL29:AM29"/>
    <mergeCell ref="AN34:AP34"/>
    <mergeCell ref="AL34:AM34"/>
    <mergeCell ref="AN32:AP32"/>
    <mergeCell ref="AL32:AM32"/>
    <mergeCell ref="AL33:AM33"/>
    <mergeCell ref="AN31:AP31"/>
    <mergeCell ref="AL31:AM31"/>
    <mergeCell ref="AN35:AP35"/>
    <mergeCell ref="AL35:AM35"/>
    <mergeCell ref="AI33:AK33"/>
    <mergeCell ref="AI27:AK27"/>
    <mergeCell ref="AN33:AP33"/>
    <mergeCell ref="AI34:AK34"/>
    <mergeCell ref="AI31:AK31"/>
    <mergeCell ref="AN29:AP29"/>
    <mergeCell ref="AN28:AP28"/>
    <mergeCell ref="AL27:AM27"/>
    <mergeCell ref="D45:G45"/>
    <mergeCell ref="D44:G44"/>
    <mergeCell ref="D46:G46"/>
    <mergeCell ref="D47:G47"/>
    <mergeCell ref="AX25:BL25"/>
    <mergeCell ref="AI32:AK32"/>
    <mergeCell ref="AN25:AP25"/>
    <mergeCell ref="AN30:AP30"/>
    <mergeCell ref="AL28:AM28"/>
    <mergeCell ref="AI28:AK28"/>
    <mergeCell ref="AL26:AM26"/>
    <mergeCell ref="AL30:AM30"/>
    <mergeCell ref="AN26:AP26"/>
    <mergeCell ref="AN27:AP27"/>
    <mergeCell ref="U55:V55"/>
    <mergeCell ref="U56:V56"/>
    <mergeCell ref="M51:AB51"/>
    <mergeCell ref="AA53:AB53"/>
    <mergeCell ref="O56:P56"/>
    <mergeCell ref="O55:P55"/>
    <mergeCell ref="Q55:R55"/>
    <mergeCell ref="AA56:AB56"/>
    <mergeCell ref="U54:V54"/>
    <mergeCell ref="M52:P52"/>
    <mergeCell ref="AN40:AP40"/>
    <mergeCell ref="AJ54:AP54"/>
    <mergeCell ref="Q54:R54"/>
    <mergeCell ref="W54:X54"/>
    <mergeCell ref="S54:T54"/>
    <mergeCell ref="AJ42:AL42"/>
    <mergeCell ref="J40:W40"/>
    <mergeCell ref="F51:L51"/>
    <mergeCell ref="D49:G49"/>
    <mergeCell ref="M54:N54"/>
    <mergeCell ref="Y54:Z54"/>
    <mergeCell ref="X39:AB39"/>
    <mergeCell ref="AL37:AM37"/>
    <mergeCell ref="AC37:AH37"/>
    <mergeCell ref="AC38:AH38"/>
    <mergeCell ref="AL38:AM38"/>
    <mergeCell ref="AI37:AK37"/>
    <mergeCell ref="AI40:AK40"/>
    <mergeCell ref="AL40:AM40"/>
    <mergeCell ref="AC40:AH40"/>
    <mergeCell ref="Q53:R53"/>
    <mergeCell ref="X30:AB30"/>
    <mergeCell ref="S53:T53"/>
    <mergeCell ref="Y53:Z53"/>
    <mergeCell ref="U53:V53"/>
    <mergeCell ref="W53:X53"/>
    <mergeCell ref="J31:W31"/>
    <mergeCell ref="X31:AB31"/>
    <mergeCell ref="J36:W36"/>
    <mergeCell ref="X37:AB37"/>
    <mergeCell ref="E30:I30"/>
    <mergeCell ref="AC30:AH30"/>
    <mergeCell ref="AI30:AK30"/>
    <mergeCell ref="AI29:AK29"/>
    <mergeCell ref="X28:AB28"/>
    <mergeCell ref="X29:AB29"/>
    <mergeCell ref="AC29:AH29"/>
    <mergeCell ref="J28:W28"/>
    <mergeCell ref="AC32:AH32"/>
    <mergeCell ref="E34:I34"/>
    <mergeCell ref="E32:I32"/>
    <mergeCell ref="AC34:AH34"/>
    <mergeCell ref="AC33:AH33"/>
    <mergeCell ref="E31:I31"/>
    <mergeCell ref="X34:AB34"/>
    <mergeCell ref="J29:W29"/>
    <mergeCell ref="AC27:AH27"/>
    <mergeCell ref="E28:I28"/>
    <mergeCell ref="E29:I29"/>
    <mergeCell ref="AC28:AH28"/>
    <mergeCell ref="X27:AB27"/>
    <mergeCell ref="J30:W30"/>
    <mergeCell ref="J32:W32"/>
    <mergeCell ref="AG10:AK10"/>
    <mergeCell ref="E25:AM25"/>
    <mergeCell ref="AI26:AK26"/>
    <mergeCell ref="AC26:AH26"/>
    <mergeCell ref="E26:I26"/>
    <mergeCell ref="D13:D14"/>
    <mergeCell ref="G13:G14"/>
    <mergeCell ref="E13:E14"/>
    <mergeCell ref="F13:F14"/>
    <mergeCell ref="BJ6:BM6"/>
    <mergeCell ref="AL9:AP9"/>
    <mergeCell ref="AL10:AP10"/>
    <mergeCell ref="AL11:AP11"/>
    <mergeCell ref="AG9:AK9"/>
    <mergeCell ref="E27:I27"/>
    <mergeCell ref="E12:AP12"/>
    <mergeCell ref="D11:M11"/>
    <mergeCell ref="N11:W11"/>
    <mergeCell ref="AG11:AK11"/>
    <mergeCell ref="J26:W26"/>
    <mergeCell ref="J27:W27"/>
    <mergeCell ref="X26:AB26"/>
    <mergeCell ref="D25:D26"/>
    <mergeCell ref="D8:M8"/>
    <mergeCell ref="D9:M9"/>
    <mergeCell ref="N9:W9"/>
    <mergeCell ref="N10:W10"/>
    <mergeCell ref="D10:L10"/>
    <mergeCell ref="N8:AA8"/>
    <mergeCell ref="E36:I36"/>
    <mergeCell ref="E40:I40"/>
    <mergeCell ref="E39:I39"/>
    <mergeCell ref="D43:G43"/>
    <mergeCell ref="E35:I35"/>
    <mergeCell ref="E37:I37"/>
    <mergeCell ref="X32:AB32"/>
    <mergeCell ref="E38:I38"/>
    <mergeCell ref="J34:W34"/>
    <mergeCell ref="J33:W33"/>
    <mergeCell ref="J38:W38"/>
    <mergeCell ref="E33:I33"/>
    <mergeCell ref="X38:AB38"/>
    <mergeCell ref="X35:AB35"/>
    <mergeCell ref="O54:P54"/>
    <mergeCell ref="D48:G48"/>
    <mergeCell ref="D54:E54"/>
    <mergeCell ref="D51:E53"/>
    <mergeCell ref="F52:L52"/>
    <mergeCell ref="D58:E58"/>
    <mergeCell ref="H59:L59"/>
    <mergeCell ref="M56:N56"/>
    <mergeCell ref="M57:N57"/>
    <mergeCell ref="M59:N59"/>
    <mergeCell ref="M58:N58"/>
    <mergeCell ref="D55:E55"/>
    <mergeCell ref="D56:E56"/>
    <mergeCell ref="M55:N55"/>
    <mergeCell ref="D57:E57"/>
    <mergeCell ref="AA62:AR62"/>
    <mergeCell ref="O57:P57"/>
    <mergeCell ref="Q57:R57"/>
    <mergeCell ref="W58:X58"/>
    <mergeCell ref="O58:P58"/>
    <mergeCell ref="Q58:R58"/>
    <mergeCell ref="U58:V58"/>
    <mergeCell ref="T61:Z61"/>
    <mergeCell ref="O59:AB59"/>
    <mergeCell ref="AA58:AB58"/>
    <mergeCell ref="Y58:Z58"/>
    <mergeCell ref="S57:T57"/>
    <mergeCell ref="U57:V57"/>
    <mergeCell ref="AH54:AI54"/>
    <mergeCell ref="Y56:Z56"/>
    <mergeCell ref="AA57:AB57"/>
    <mergeCell ref="S56:T56"/>
    <mergeCell ref="S58:T58"/>
    <mergeCell ref="W57:X57"/>
    <mergeCell ref="W56:X56"/>
    <mergeCell ref="AE42:AG42"/>
    <mergeCell ref="J35:W35"/>
    <mergeCell ref="Y57:Z57"/>
    <mergeCell ref="AC51:AP52"/>
    <mergeCell ref="S55:T55"/>
    <mergeCell ref="Q52:T52"/>
    <mergeCell ref="U52:X52"/>
    <mergeCell ref="Q56:R56"/>
    <mergeCell ref="M53:N53"/>
    <mergeCell ref="O53:P53"/>
    <mergeCell ref="J37:W37"/>
    <mergeCell ref="J39:W39"/>
    <mergeCell ref="AC31:AH31"/>
    <mergeCell ref="W55:X55"/>
    <mergeCell ref="Y55:Z55"/>
    <mergeCell ref="AA55:AB55"/>
    <mergeCell ref="X33:AB33"/>
    <mergeCell ref="X36:AB36"/>
    <mergeCell ref="Y52:AB52"/>
    <mergeCell ref="AA54:AB54"/>
    <mergeCell ref="AC35:AH35"/>
    <mergeCell ref="AC36:AH36"/>
    <mergeCell ref="X40:AB40"/>
    <mergeCell ref="AC39:AH39"/>
  </mergeCells>
  <conditionalFormatting sqref="CJ26 H43:V49 E27:E40 J27:AP40 F27:I32 F35:I40 E28:W28 E31:AB31 F54:AB58 H15:AP15">
    <cfRule type="cellIs" priority="1" dxfId="0" operator="equal" stopIfTrue="1">
      <formula>0</formula>
    </cfRule>
  </conditionalFormatting>
  <dataValidations count="2">
    <dataValidation type="whole" allowBlank="1" showInputMessage="1" showErrorMessage="1" errorTitle="1 ile  5 ARASINDA RAKAM GİRİNİZ!" error="&#10;1:&quot;Prof.Dr.&quot;&#10;2:&quot;Doç.Dr.&quot;&#10;3:&quot;Yrd.Doç.Dr.&quot;&#10;4:&quot;Öğr.Gör.&quot;&#10;5:&quot;Okutman&quot;&#10;6:&quot;Dışardan&quot;" sqref="M10">
      <formula1>1</formula1>
      <formula2>6</formula2>
    </dataValidation>
    <dataValidation allowBlank="1" showInputMessage="1" showErrorMessage="1" promptTitle="DİKKAT" prompt="BU KISMA DERSLERİN&#10;TEORİ ve UYGULAMA KISMI ile ÖĞRENCİ SAYILARINI GİRİNİZ&#10;" sqref="AI27:AP39"/>
  </dataValidations>
  <printOptions/>
  <pageMargins left="0.51" right="0.34" top="0.52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HW85"/>
  <sheetViews>
    <sheetView showGridLines="0" zoomScalePageLayoutView="0" workbookViewId="0" topLeftCell="C4">
      <selection activeCell="J13" sqref="J13:AN13"/>
    </sheetView>
  </sheetViews>
  <sheetFormatPr defaultColWidth="9.00390625" defaultRowHeight="12.75"/>
  <cols>
    <col min="1" max="1" width="2.375" style="4" hidden="1" customWidth="1"/>
    <col min="2" max="2" width="3.875" style="4" hidden="1" customWidth="1"/>
    <col min="3" max="3" width="1.12109375" style="4" customWidth="1"/>
    <col min="4" max="4" width="5.75390625" style="4" customWidth="1"/>
    <col min="5" max="42" width="2.25390625" style="4" customWidth="1"/>
    <col min="43" max="43" width="3.375" style="4" hidden="1" customWidth="1"/>
    <col min="44" max="46" width="3.375" style="4" customWidth="1"/>
    <col min="47" max="47" width="3.25390625" style="4" customWidth="1"/>
    <col min="48" max="56" width="2.00390625" style="4" customWidth="1"/>
    <col min="57" max="61" width="3.00390625" style="4" customWidth="1"/>
    <col min="62" max="62" width="6.75390625" style="4" customWidth="1"/>
    <col min="63" max="81" width="3.00390625" style="4" customWidth="1"/>
    <col min="82" max="82" width="2.875" style="4" customWidth="1"/>
    <col min="83" max="83" width="3.25390625" style="4" customWidth="1"/>
    <col min="84" max="84" width="2.875" style="4" customWidth="1"/>
    <col min="85" max="85" width="5.125" style="4" customWidth="1"/>
    <col min="86" max="118" width="9.125" style="4" customWidth="1"/>
    <col min="119" max="230" width="2.875" style="4" customWidth="1"/>
    <col min="231" max="231" width="7.375" style="4" customWidth="1"/>
    <col min="232" max="232" width="2.875" style="4" customWidth="1"/>
    <col min="233" max="16384" width="9.125" style="4" customWidth="1"/>
  </cols>
  <sheetData>
    <row r="1" ht="12">
      <c r="HW1" s="4" t="s">
        <v>73</v>
      </c>
    </row>
    <row r="2" spans="4:231" ht="18.75">
      <c r="D2" s="45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3"/>
      <c r="AO2" s="3"/>
      <c r="AP2" s="3"/>
      <c r="HW2" s="4" t="s">
        <v>74</v>
      </c>
    </row>
    <row r="3" spans="4:231" ht="18.75">
      <c r="D3" s="45" t="s">
        <v>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3"/>
      <c r="AO3" s="3"/>
      <c r="AP3" s="3"/>
      <c r="HW3" s="4" t="s">
        <v>75</v>
      </c>
    </row>
    <row r="4" spans="4:42" ht="18.75">
      <c r="D4" s="45" t="s">
        <v>25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3"/>
      <c r="AO4" s="3"/>
      <c r="AP4" s="3"/>
    </row>
    <row r="5" spans="4:42" ht="20.25" customHeight="1" hidden="1">
      <c r="D5" s="1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4:65" ht="9.75" customHeight="1" hidden="1"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BJ6" s="183"/>
      <c r="BK6" s="183"/>
      <c r="BL6" s="183"/>
      <c r="BM6" s="183"/>
    </row>
    <row r="7" spans="4:65" ht="9.75" customHeight="1"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BJ7" s="5"/>
      <c r="BK7" s="5"/>
      <c r="BL7" s="5"/>
      <c r="BM7" s="5"/>
    </row>
    <row r="8" spans="4:65" ht="15.75">
      <c r="D8" s="171" t="s">
        <v>26</v>
      </c>
      <c r="E8" s="171"/>
      <c r="F8" s="171"/>
      <c r="G8" s="171"/>
      <c r="H8" s="171"/>
      <c r="I8" s="171"/>
      <c r="J8" s="171"/>
      <c r="K8" s="171"/>
      <c r="L8" s="171"/>
      <c r="M8" s="171"/>
      <c r="N8" s="173" t="s">
        <v>135</v>
      </c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BJ8" s="5"/>
      <c r="BK8" s="5"/>
      <c r="BL8" s="5"/>
      <c r="BM8" s="5"/>
    </row>
    <row r="9" spans="4:81" ht="12.75">
      <c r="D9" s="172" t="s">
        <v>27</v>
      </c>
      <c r="E9" s="172"/>
      <c r="F9" s="172"/>
      <c r="G9" s="172"/>
      <c r="H9" s="172"/>
      <c r="I9" s="172"/>
      <c r="J9" s="172"/>
      <c r="K9" s="172"/>
      <c r="L9" s="172"/>
      <c r="M9" s="172"/>
      <c r="N9" s="173" t="s">
        <v>129</v>
      </c>
      <c r="O9" s="173"/>
      <c r="P9" s="173"/>
      <c r="Q9" s="173"/>
      <c r="R9" s="173"/>
      <c r="S9" s="173"/>
      <c r="T9" s="173"/>
      <c r="U9" s="173"/>
      <c r="V9" s="173"/>
      <c r="W9" s="173"/>
      <c r="X9" s="6"/>
      <c r="Y9" s="7"/>
      <c r="Z9" s="7"/>
      <c r="AA9" s="7"/>
      <c r="AB9" s="7"/>
      <c r="AC9" s="7"/>
      <c r="AD9" s="7"/>
      <c r="AE9" s="7"/>
      <c r="AF9" s="7"/>
      <c r="AG9" s="176" t="s">
        <v>28</v>
      </c>
      <c r="AH9" s="176"/>
      <c r="AI9" s="176"/>
      <c r="AJ9" s="176"/>
      <c r="AK9" s="176"/>
      <c r="AL9" s="166" t="s">
        <v>146</v>
      </c>
      <c r="AM9" s="166"/>
      <c r="AN9" s="166"/>
      <c r="AO9" s="166"/>
      <c r="AP9" s="166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>
        <f>MID(BJ6,3,2)</f>
      </c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</row>
    <row r="10" spans="4:81" ht="12.75">
      <c r="D10" s="175" t="s">
        <v>81</v>
      </c>
      <c r="E10" s="175"/>
      <c r="F10" s="175"/>
      <c r="G10" s="175"/>
      <c r="H10" s="175"/>
      <c r="I10" s="175"/>
      <c r="J10" s="175"/>
      <c r="K10" s="175"/>
      <c r="L10" s="175"/>
      <c r="M10" s="61">
        <f>MENÜ!$I$20</f>
        <v>5</v>
      </c>
      <c r="N10" s="174" t="s">
        <v>134</v>
      </c>
      <c r="O10" s="174"/>
      <c r="P10" s="174"/>
      <c r="Q10" s="174"/>
      <c r="R10" s="174"/>
      <c r="S10" s="174"/>
      <c r="T10" s="174"/>
      <c r="U10" s="174"/>
      <c r="V10" s="174"/>
      <c r="W10" s="174"/>
      <c r="X10" s="6"/>
      <c r="Y10" s="7"/>
      <c r="Z10" s="7"/>
      <c r="AA10" s="7"/>
      <c r="AB10" s="7"/>
      <c r="AC10" s="7"/>
      <c r="AD10" s="7"/>
      <c r="AE10" s="7"/>
      <c r="AF10" s="7"/>
      <c r="AG10" s="176" t="s">
        <v>29</v>
      </c>
      <c r="AH10" s="176"/>
      <c r="AI10" s="176"/>
      <c r="AJ10" s="176"/>
      <c r="AK10" s="176"/>
      <c r="AL10" s="166">
        <v>2013</v>
      </c>
      <c r="AM10" s="166"/>
      <c r="AN10" s="166"/>
      <c r="AO10" s="166"/>
      <c r="AP10" s="166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</row>
    <row r="11" spans="4:81" ht="12.75">
      <c r="D11" s="172" t="s">
        <v>30</v>
      </c>
      <c r="E11" s="172"/>
      <c r="F11" s="172"/>
      <c r="G11" s="172"/>
      <c r="H11" s="172"/>
      <c r="I11" s="172"/>
      <c r="J11" s="172"/>
      <c r="K11" s="172"/>
      <c r="L11" s="172"/>
      <c r="M11" s="172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6"/>
      <c r="Y11" s="7"/>
      <c r="Z11" s="7"/>
      <c r="AA11" s="7"/>
      <c r="AB11" s="7"/>
      <c r="AC11" s="7"/>
      <c r="AD11" s="7"/>
      <c r="AE11" s="7"/>
      <c r="AF11" s="7"/>
      <c r="AG11" s="176" t="s">
        <v>31</v>
      </c>
      <c r="AH11" s="176"/>
      <c r="AI11" s="176"/>
      <c r="AJ11" s="176"/>
      <c r="AK11" s="176"/>
      <c r="AL11" s="184">
        <v>12</v>
      </c>
      <c r="AM11" s="184"/>
      <c r="AN11" s="184"/>
      <c r="AO11" s="184"/>
      <c r="AP11" s="184"/>
      <c r="AQ11">
        <f>IF(AQ40&gt;0,AL11+AQ40,AL11)</f>
        <v>12</v>
      </c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</row>
    <row r="12" spans="4:78" ht="12">
      <c r="D12" s="9"/>
      <c r="E12" s="178" t="s">
        <v>32</v>
      </c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</row>
    <row r="13" spans="4:42" ht="12">
      <c r="D13" s="185" t="s">
        <v>33</v>
      </c>
      <c r="E13" s="186" t="s">
        <v>34</v>
      </c>
      <c r="F13" s="186" t="s">
        <v>35</v>
      </c>
      <c r="G13" s="186" t="s">
        <v>2</v>
      </c>
      <c r="H13" s="11">
        <v>29</v>
      </c>
      <c r="I13" s="12">
        <v>30</v>
      </c>
      <c r="J13" s="11">
        <v>1</v>
      </c>
      <c r="K13" s="12">
        <v>2</v>
      </c>
      <c r="L13" s="12">
        <v>3</v>
      </c>
      <c r="M13" s="12">
        <v>4</v>
      </c>
      <c r="N13" s="12">
        <v>5</v>
      </c>
      <c r="O13" s="12">
        <v>6</v>
      </c>
      <c r="P13" s="12">
        <v>7</v>
      </c>
      <c r="Q13" s="12">
        <v>8</v>
      </c>
      <c r="R13" s="12">
        <v>9</v>
      </c>
      <c r="S13" s="12">
        <v>10</v>
      </c>
      <c r="T13" s="12">
        <v>11</v>
      </c>
      <c r="U13" s="12">
        <v>12</v>
      </c>
      <c r="V13" s="12">
        <v>13</v>
      </c>
      <c r="W13" s="12">
        <v>14</v>
      </c>
      <c r="X13" s="12">
        <v>15</v>
      </c>
      <c r="Y13" s="12">
        <v>16</v>
      </c>
      <c r="Z13" s="12">
        <v>17</v>
      </c>
      <c r="AA13" s="12">
        <v>18</v>
      </c>
      <c r="AB13" s="12">
        <v>19</v>
      </c>
      <c r="AC13" s="12">
        <v>20</v>
      </c>
      <c r="AD13" s="12">
        <v>21</v>
      </c>
      <c r="AE13" s="12">
        <v>22</v>
      </c>
      <c r="AF13" s="12">
        <v>23</v>
      </c>
      <c r="AG13" s="12">
        <v>24</v>
      </c>
      <c r="AH13" s="12">
        <v>25</v>
      </c>
      <c r="AI13" s="12">
        <v>26</v>
      </c>
      <c r="AJ13" s="12">
        <v>27</v>
      </c>
      <c r="AK13" s="12">
        <v>28</v>
      </c>
      <c r="AL13" s="12">
        <v>29</v>
      </c>
      <c r="AM13" s="12">
        <v>30</v>
      </c>
      <c r="AN13" s="12">
        <v>31</v>
      </c>
      <c r="AO13" s="12">
        <f>günler!AO2</f>
        <v>0</v>
      </c>
      <c r="AP13" s="12">
        <f>günler!AP2</f>
        <v>0</v>
      </c>
    </row>
    <row r="14" spans="4:42" ht="21.75" customHeight="1">
      <c r="D14" s="185"/>
      <c r="E14" s="186"/>
      <c r="F14" s="186"/>
      <c r="G14" s="186"/>
      <c r="H14" s="13" t="s">
        <v>22</v>
      </c>
      <c r="I14" s="14" t="s">
        <v>23</v>
      </c>
      <c r="J14" s="14" t="s">
        <v>24</v>
      </c>
      <c r="K14" s="14" t="s">
        <v>16</v>
      </c>
      <c r="L14" s="14" t="s">
        <v>19</v>
      </c>
      <c r="M14" s="14" t="s">
        <v>20</v>
      </c>
      <c r="N14" s="14" t="s">
        <v>21</v>
      </c>
      <c r="O14" s="14" t="s">
        <v>22</v>
      </c>
      <c r="P14" s="14" t="s">
        <v>23</v>
      </c>
      <c r="Q14" s="14" t="s">
        <v>24</v>
      </c>
      <c r="R14" s="14" t="s">
        <v>16</v>
      </c>
      <c r="S14" s="14" t="s">
        <v>19</v>
      </c>
      <c r="T14" s="14" t="s">
        <v>20</v>
      </c>
      <c r="U14" s="14" t="s">
        <v>21</v>
      </c>
      <c r="V14" s="14" t="s">
        <v>22</v>
      </c>
      <c r="W14" s="14" t="s">
        <v>23</v>
      </c>
      <c r="X14" s="14" t="s">
        <v>24</v>
      </c>
      <c r="Y14" s="14" t="s">
        <v>16</v>
      </c>
      <c r="Z14" s="14" t="s">
        <v>19</v>
      </c>
      <c r="AA14" s="14" t="s">
        <v>20</v>
      </c>
      <c r="AB14" s="14" t="s">
        <v>21</v>
      </c>
      <c r="AC14" s="14" t="s">
        <v>22</v>
      </c>
      <c r="AD14" s="14" t="s">
        <v>23</v>
      </c>
      <c r="AE14" s="14" t="s">
        <v>24</v>
      </c>
      <c r="AF14" s="14" t="s">
        <v>16</v>
      </c>
      <c r="AG14" s="14" t="s">
        <v>19</v>
      </c>
      <c r="AH14" s="14" t="s">
        <v>20</v>
      </c>
      <c r="AI14" s="14" t="s">
        <v>21</v>
      </c>
      <c r="AJ14" s="14" t="s">
        <v>22</v>
      </c>
      <c r="AK14" s="14" t="s">
        <v>23</v>
      </c>
      <c r="AL14" s="14" t="s">
        <v>24</v>
      </c>
      <c r="AM14" s="14" t="s">
        <v>16</v>
      </c>
      <c r="AN14" s="14" t="s">
        <v>19</v>
      </c>
      <c r="AO14" s="14" t="s">
        <v>20</v>
      </c>
      <c r="AP14" s="14" t="s">
        <v>21</v>
      </c>
    </row>
    <row r="15" spans="4:42" ht="24.75" customHeight="1">
      <c r="D15" s="10" t="s">
        <v>36</v>
      </c>
      <c r="E15" s="15"/>
      <c r="F15" s="15"/>
      <c r="G15" s="15"/>
      <c r="H15" s="16">
        <f>IF(H13=0,"*",COUNTIF(H43:Q43,"&gt;0"))</f>
        <v>0</v>
      </c>
      <c r="I15" s="16"/>
      <c r="J15" s="16"/>
      <c r="K15" s="16"/>
      <c r="L15" s="16">
        <f>IF(L13=0,"*",COUNTIF(H47:Q47,"&gt;0"))</f>
        <v>0</v>
      </c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</row>
    <row r="16" spans="4:231" ht="12" hidden="1">
      <c r="D16" s="10"/>
      <c r="E16" s="18"/>
      <c r="F16" s="18"/>
      <c r="G16" s="18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19"/>
      <c r="HW16" s="4" t="s">
        <v>73</v>
      </c>
    </row>
    <row r="17" spans="4:231" ht="12" hidden="1">
      <c r="D17" s="10"/>
      <c r="E17" s="18"/>
      <c r="F17" s="18"/>
      <c r="G17" s="18"/>
      <c r="H17" s="7">
        <f>SUM(H15:L15)</f>
        <v>0</v>
      </c>
      <c r="I17" s="7">
        <f>H17-L15</f>
        <v>0</v>
      </c>
      <c r="J17" s="7">
        <f>I17-K15</f>
        <v>0</v>
      </c>
      <c r="K17" s="7">
        <f>J17-J15</f>
        <v>0</v>
      </c>
      <c r="L17" s="7">
        <f>K17-I15</f>
        <v>0</v>
      </c>
      <c r="M17" s="7"/>
      <c r="N17" s="7"/>
      <c r="O17" s="7">
        <f>SUM(O15:S15)</f>
        <v>0</v>
      </c>
      <c r="P17" s="7">
        <f>O17-S15</f>
        <v>0</v>
      </c>
      <c r="Q17" s="7">
        <f>P17-R15</f>
        <v>0</v>
      </c>
      <c r="R17" s="7">
        <f>Q17-Q15</f>
        <v>0</v>
      </c>
      <c r="S17" s="7">
        <f>R17-P15</f>
        <v>0</v>
      </c>
      <c r="T17" s="7"/>
      <c r="U17" s="7"/>
      <c r="V17" s="7">
        <f>SUM(V15:Z15)</f>
        <v>0</v>
      </c>
      <c r="W17" s="7">
        <f>V17-Z15</f>
        <v>0</v>
      </c>
      <c r="X17" s="7">
        <f>W17-Y15</f>
        <v>0</v>
      </c>
      <c r="Y17" s="7">
        <f>X17-X15</f>
        <v>0</v>
      </c>
      <c r="Z17" s="7">
        <f>Y17-W15</f>
        <v>0</v>
      </c>
      <c r="AA17" s="7"/>
      <c r="AB17" s="7"/>
      <c r="AC17" s="7">
        <f>SUM(AC15:AG15)</f>
        <v>0</v>
      </c>
      <c r="AD17" s="7">
        <f>AC17-AG15</f>
        <v>0</v>
      </c>
      <c r="AE17" s="7">
        <f>AD17-AF15</f>
        <v>0</v>
      </c>
      <c r="AF17" s="7">
        <f>AE17-AE15</f>
        <v>0</v>
      </c>
      <c r="AG17" s="7">
        <f>AF17-AD15</f>
        <v>0</v>
      </c>
      <c r="AH17" s="7"/>
      <c r="AI17" s="7"/>
      <c r="AJ17" s="7">
        <f>SUM(AJ15:AN15)</f>
        <v>0</v>
      </c>
      <c r="AK17" s="7">
        <f>AJ17-AN15</f>
        <v>0</v>
      </c>
      <c r="AL17" s="7">
        <f>AK17-AM15</f>
        <v>0</v>
      </c>
      <c r="AM17" s="7">
        <f>AL17-AL15</f>
        <v>0</v>
      </c>
      <c r="AN17" s="7">
        <f>AM17-AK15</f>
        <v>0</v>
      </c>
      <c r="AO17" s="7"/>
      <c r="AP17" s="19"/>
      <c r="HW17" s="4" t="s">
        <v>74</v>
      </c>
    </row>
    <row r="18" spans="4:231" ht="12" hidden="1">
      <c r="D18" s="10"/>
      <c r="E18" s="18"/>
      <c r="F18" s="18"/>
      <c r="G18" s="18"/>
      <c r="H18" s="7">
        <f>H17</f>
        <v>0</v>
      </c>
      <c r="I18" s="7">
        <f>H18</f>
        <v>0</v>
      </c>
      <c r="J18" s="7">
        <f>I18</f>
        <v>0</v>
      </c>
      <c r="K18" s="7">
        <f>J18</f>
        <v>0</v>
      </c>
      <c r="L18" s="7">
        <f>K18</f>
        <v>0</v>
      </c>
      <c r="M18" s="7"/>
      <c r="N18" s="7"/>
      <c r="O18" s="7">
        <f>O17</f>
        <v>0</v>
      </c>
      <c r="P18" s="7">
        <f>O18</f>
        <v>0</v>
      </c>
      <c r="Q18" s="7">
        <f>P18</f>
        <v>0</v>
      </c>
      <c r="R18" s="7">
        <f>Q18</f>
        <v>0</v>
      </c>
      <c r="S18" s="7">
        <f>R18</f>
        <v>0</v>
      </c>
      <c r="T18" s="7"/>
      <c r="U18" s="7"/>
      <c r="V18" s="7">
        <f>V17</f>
        <v>0</v>
      </c>
      <c r="W18" s="7">
        <f>V18</f>
        <v>0</v>
      </c>
      <c r="X18" s="7">
        <f>W18</f>
        <v>0</v>
      </c>
      <c r="Y18" s="7">
        <f>X18</f>
        <v>0</v>
      </c>
      <c r="Z18" s="7">
        <f>Y18</f>
        <v>0</v>
      </c>
      <c r="AA18" s="7"/>
      <c r="AB18" s="7"/>
      <c r="AC18" s="7">
        <f>AC17</f>
        <v>0</v>
      </c>
      <c r="AD18" s="7">
        <f>AC18</f>
        <v>0</v>
      </c>
      <c r="AE18" s="7">
        <f>AD18</f>
        <v>0</v>
      </c>
      <c r="AF18" s="7">
        <f>AE18</f>
        <v>0</v>
      </c>
      <c r="AG18" s="7">
        <f>AF18</f>
        <v>0</v>
      </c>
      <c r="AH18" s="7"/>
      <c r="AI18" s="7"/>
      <c r="AJ18" s="7">
        <f>AJ17</f>
        <v>0</v>
      </c>
      <c r="AK18" s="7">
        <f>AJ18</f>
        <v>0</v>
      </c>
      <c r="AL18" s="7">
        <f>AK18</f>
        <v>0</v>
      </c>
      <c r="AM18" s="7">
        <f>AL18</f>
        <v>0</v>
      </c>
      <c r="AN18" s="7">
        <f>AM18</f>
        <v>0</v>
      </c>
      <c r="AO18" s="7"/>
      <c r="AP18" s="19"/>
      <c r="HW18" s="4" t="s">
        <v>75</v>
      </c>
    </row>
    <row r="19" spans="4:231" s="21" customFormat="1" ht="12" hidden="1">
      <c r="D19" s="47"/>
      <c r="E19" s="9"/>
      <c r="F19" s="9"/>
      <c r="G19" s="9"/>
      <c r="H19" s="28">
        <f>IF(H18-H20&lt;H15,H18-H20,H15)</f>
        <v>-12</v>
      </c>
      <c r="I19" s="28">
        <f>IF(I18-I20-H19&lt;I15,I18-I20-H19,I15)</f>
        <v>0</v>
      </c>
      <c r="J19" s="28">
        <f>IF(J18-J20-H19-I19&lt;J15,J18-J20-H19-I19,J15)</f>
        <v>0</v>
      </c>
      <c r="K19" s="28">
        <f>IF(K18-K20-H19-I19-J19&lt;K15,K18-K20-H19-I19-J19,K15)</f>
        <v>0</v>
      </c>
      <c r="L19" s="28">
        <f>IF(L18-L20-H19-I19-J19-K19&lt;L15,L18-L20-H19-I19-J19-K19,L15)</f>
        <v>0</v>
      </c>
      <c r="M19" s="28"/>
      <c r="N19" s="28"/>
      <c r="O19" s="28">
        <f>IF(O18-O20&lt;O15,O18-O20,O15)</f>
        <v>-12</v>
      </c>
      <c r="P19" s="28">
        <f>IF(P18-P20-O19&lt;P15,P18-P20-O19,P15)</f>
        <v>0</v>
      </c>
      <c r="Q19" s="28">
        <f>IF(Q18-Q20-O19-P19&lt;Q15,Q18-Q20-O19-P19,Q15)</f>
        <v>0</v>
      </c>
      <c r="R19" s="28">
        <f>IF(R18-R20-O19-P19-Q19&lt;R15,R18-R20-O19-P19-Q19,R15)</f>
        <v>0</v>
      </c>
      <c r="S19" s="28">
        <f>IF(S18-S20-O19-P19-Q19-R19&lt;S15,S18-S20-O19-P19-Q19-R19,S15)</f>
        <v>0</v>
      </c>
      <c r="T19" s="28"/>
      <c r="U19" s="28"/>
      <c r="V19" s="28">
        <f>IF(V18-V20&lt;V15,V18-V20,V15)</f>
        <v>-12</v>
      </c>
      <c r="W19" s="28">
        <f>IF(W18-W20-V19&lt;W15,W18-W20-V19,W15)</f>
        <v>0</v>
      </c>
      <c r="X19" s="28">
        <f>IF(X18-X20-V19-W19&lt;X15,X18-X20-V19-W19,X15)</f>
        <v>0</v>
      </c>
      <c r="Y19" s="28">
        <f>IF(Y18-Y20-V19-W19-X19&lt;Y15,Y18-Y20-V19-W19-X19,Y15)</f>
        <v>0</v>
      </c>
      <c r="Z19" s="28">
        <f>IF(Z18-Z20-V19-W19-X19-Y19&lt;Z15,Z18-Z20-V19-W19-X19-Y19,Z15)</f>
        <v>0</v>
      </c>
      <c r="AA19" s="28"/>
      <c r="AB19" s="28"/>
      <c r="AC19" s="28">
        <f>IF(AC18-AC20&lt;AC15,AC18-AC20,AC15)</f>
        <v>-12</v>
      </c>
      <c r="AD19" s="28">
        <f>IF(AD18-AD20-AC19&lt;AD15,AD18-AD20-AC19,AD15)</f>
        <v>0</v>
      </c>
      <c r="AE19" s="28">
        <f>IF(AE18-AE20-AC19-AD19&lt;AE15,AE18-AE20-AC19-AD19,AE15)</f>
        <v>0</v>
      </c>
      <c r="AF19" s="28">
        <f>IF(AF18-AF20-AC19-AD19-AE19&lt;AF15,AF18-AF20-AC19-AD19-AE19,AF15)</f>
        <v>0</v>
      </c>
      <c r="AG19" s="28">
        <f>IF(AG18-AG20-AC19-AD19-AE19-AF19&lt;AG15,AG18-AG20-AC19-AD19-AE19-AF19,AG15)</f>
        <v>0</v>
      </c>
      <c r="AH19" s="28"/>
      <c r="AI19" s="28"/>
      <c r="AJ19" s="28">
        <f>IF(AJ18-AJ20&lt;AJ15,AJ18-AJ20,AJ15)</f>
        <v>-12</v>
      </c>
      <c r="AK19" s="28">
        <f>IF(AK18-AK20-AJ19&lt;AK15,AK18-AK20-AJ19,AK15)</f>
        <v>0</v>
      </c>
      <c r="AL19" s="28">
        <f>IF(AL18-AL20-AJ19-AK19&lt;AL15,AL18-AL20-AJ19-AK19,AL15)</f>
        <v>0</v>
      </c>
      <c r="AM19" s="28">
        <f>IF(AM18-AM20-AJ19-AK19-AL19&lt;AM15,AM18-AM20-AJ19-AK19-AL19,AM15)</f>
        <v>0</v>
      </c>
      <c r="AN19" s="28">
        <f>IF(AN18-AN20-AJ19-AK19-AL19-AM19&lt;AN15,AN18-AN20-AJ19-AK19-AL19-AM19,AN15)</f>
        <v>0</v>
      </c>
      <c r="AO19" s="28"/>
      <c r="AP19" s="48"/>
      <c r="AU19" s="21">
        <f>IF(AU15="*","*",IF(AU17&lt;AU20,1,""))</f>
      </c>
      <c r="AV19" s="21">
        <f>IF(AV15="*","*",IF(AV17&lt;AV20,1,""))</f>
      </c>
      <c r="HW19" s="21" t="s">
        <v>76</v>
      </c>
    </row>
    <row r="20" spans="4:231" ht="12" hidden="1">
      <c r="D20" s="10"/>
      <c r="E20" s="18"/>
      <c r="F20" s="18"/>
      <c r="G20" s="18"/>
      <c r="H20" s="28">
        <f>AQ11</f>
        <v>12</v>
      </c>
      <c r="I20" s="28">
        <f aca="true" t="shared" si="0" ref="I20:AN20">H20</f>
        <v>12</v>
      </c>
      <c r="J20" s="28">
        <f t="shared" si="0"/>
        <v>12</v>
      </c>
      <c r="K20" s="28">
        <f t="shared" si="0"/>
        <v>12</v>
      </c>
      <c r="L20" s="28">
        <f t="shared" si="0"/>
        <v>12</v>
      </c>
      <c r="M20" s="28">
        <f t="shared" si="0"/>
        <v>12</v>
      </c>
      <c r="N20" s="28">
        <f t="shared" si="0"/>
        <v>12</v>
      </c>
      <c r="O20" s="28">
        <f t="shared" si="0"/>
        <v>12</v>
      </c>
      <c r="P20" s="28">
        <f t="shared" si="0"/>
        <v>12</v>
      </c>
      <c r="Q20" s="28">
        <f t="shared" si="0"/>
        <v>12</v>
      </c>
      <c r="R20" s="28">
        <f t="shared" si="0"/>
        <v>12</v>
      </c>
      <c r="S20" s="28">
        <f t="shared" si="0"/>
        <v>12</v>
      </c>
      <c r="T20" s="28">
        <f t="shared" si="0"/>
        <v>12</v>
      </c>
      <c r="U20" s="28">
        <f t="shared" si="0"/>
        <v>12</v>
      </c>
      <c r="V20" s="28">
        <f t="shared" si="0"/>
        <v>12</v>
      </c>
      <c r="W20" s="28">
        <f t="shared" si="0"/>
        <v>12</v>
      </c>
      <c r="X20" s="28">
        <f t="shared" si="0"/>
        <v>12</v>
      </c>
      <c r="Y20" s="28">
        <f t="shared" si="0"/>
        <v>12</v>
      </c>
      <c r="Z20" s="28">
        <f t="shared" si="0"/>
        <v>12</v>
      </c>
      <c r="AA20" s="28">
        <f t="shared" si="0"/>
        <v>12</v>
      </c>
      <c r="AB20" s="28">
        <f t="shared" si="0"/>
        <v>12</v>
      </c>
      <c r="AC20" s="28">
        <f t="shared" si="0"/>
        <v>12</v>
      </c>
      <c r="AD20" s="28">
        <f t="shared" si="0"/>
        <v>12</v>
      </c>
      <c r="AE20" s="28">
        <f t="shared" si="0"/>
        <v>12</v>
      </c>
      <c r="AF20" s="28">
        <f t="shared" si="0"/>
        <v>12</v>
      </c>
      <c r="AG20" s="28">
        <f t="shared" si="0"/>
        <v>12</v>
      </c>
      <c r="AH20" s="28">
        <f t="shared" si="0"/>
        <v>12</v>
      </c>
      <c r="AI20" s="28">
        <f t="shared" si="0"/>
        <v>12</v>
      </c>
      <c r="AJ20" s="28">
        <f t="shared" si="0"/>
        <v>12</v>
      </c>
      <c r="AK20" s="28">
        <f t="shared" si="0"/>
        <v>12</v>
      </c>
      <c r="AL20" s="28">
        <f t="shared" si="0"/>
        <v>12</v>
      </c>
      <c r="AM20" s="28">
        <f t="shared" si="0"/>
        <v>12</v>
      </c>
      <c r="AN20" s="28">
        <f t="shared" si="0"/>
        <v>12</v>
      </c>
      <c r="AO20" s="7"/>
      <c r="AP20" s="19"/>
      <c r="HW20" s="4" t="s">
        <v>77</v>
      </c>
    </row>
    <row r="21" spans="4:231" ht="12" hidden="1">
      <c r="D21" s="10"/>
      <c r="E21" s="18"/>
      <c r="F21" s="18"/>
      <c r="G21" s="18"/>
      <c r="H21" s="28">
        <f>IF(H13="","*",H19)</f>
        <v>-12</v>
      </c>
      <c r="I21" s="28">
        <f>IF(I13="","*",I19)</f>
        <v>0</v>
      </c>
      <c r="J21" s="28">
        <f>IF(J13="","*",J19)</f>
        <v>0</v>
      </c>
      <c r="K21" s="28">
        <f>IF(K13="","*",K19)</f>
        <v>0</v>
      </c>
      <c r="L21" s="28">
        <f>IF(L13="","*",L19)</f>
        <v>0</v>
      </c>
      <c r="M21" s="28" t="s">
        <v>104</v>
      </c>
      <c r="N21" s="28" t="s">
        <v>104</v>
      </c>
      <c r="O21" s="28">
        <f>IF(O13="","*",O19)</f>
        <v>-12</v>
      </c>
      <c r="P21" s="28">
        <f>IF(P13="","*",P19)</f>
        <v>0</v>
      </c>
      <c r="Q21" s="28">
        <f>IF(Q13="","*",Q19)</f>
        <v>0</v>
      </c>
      <c r="R21" s="28">
        <f>IF(R13="","*",R19)</f>
        <v>0</v>
      </c>
      <c r="S21" s="28">
        <f>IF(S13="","*",S19)</f>
        <v>0</v>
      </c>
      <c r="T21" s="28" t="s">
        <v>104</v>
      </c>
      <c r="U21" s="28" t="s">
        <v>104</v>
      </c>
      <c r="V21" s="28">
        <f>IF(V13="","*",V19)</f>
        <v>-12</v>
      </c>
      <c r="W21" s="28">
        <f>IF(W13="","*",W19)</f>
        <v>0</v>
      </c>
      <c r="X21" s="28">
        <f>IF(X13="","*",X19)</f>
        <v>0</v>
      </c>
      <c r="Y21" s="28">
        <f>IF(Y13="","*",Y19)</f>
        <v>0</v>
      </c>
      <c r="Z21" s="28">
        <f>IF(Z13="","*",Z19)</f>
        <v>0</v>
      </c>
      <c r="AA21" s="28" t="s">
        <v>104</v>
      </c>
      <c r="AB21" s="28" t="s">
        <v>104</v>
      </c>
      <c r="AC21" s="28">
        <f>IF(AC13="","*",AC19)</f>
        <v>-12</v>
      </c>
      <c r="AD21" s="28">
        <f>IF(AD13="","*",AD19)</f>
        <v>0</v>
      </c>
      <c r="AE21" s="28">
        <f>IF(AE13="","*",AE19)</f>
        <v>0</v>
      </c>
      <c r="AF21" s="28">
        <f>IF(AF13="","*",AF19)</f>
        <v>0</v>
      </c>
      <c r="AG21" s="28">
        <f>IF(AG13="","*",AG19)</f>
        <v>0</v>
      </c>
      <c r="AH21" s="28" t="s">
        <v>104</v>
      </c>
      <c r="AI21" s="28" t="s">
        <v>104</v>
      </c>
      <c r="AJ21" s="28">
        <f>IF(AJ13="","*",AJ19)</f>
        <v>-12</v>
      </c>
      <c r="AK21" s="28">
        <f>IF(AK13="","*",AK19)</f>
        <v>0</v>
      </c>
      <c r="AL21" s="28">
        <f>IF(AL13="","*",AL19)</f>
        <v>0</v>
      </c>
      <c r="AM21" s="28">
        <f>IF(AM13="","*",AM19)</f>
        <v>0</v>
      </c>
      <c r="AN21" s="28">
        <f>IF(AN13="","*",AN19)</f>
        <v>0</v>
      </c>
      <c r="AO21" s="7" t="s">
        <v>104</v>
      </c>
      <c r="AP21" s="19" t="s">
        <v>104</v>
      </c>
      <c r="HW21" s="4" t="s">
        <v>78</v>
      </c>
    </row>
    <row r="22" spans="4:42" ht="22.5" customHeight="1">
      <c r="D22" s="20" t="s">
        <v>37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>
        <v>2</v>
      </c>
      <c r="R22" s="18"/>
      <c r="S22" s="18"/>
      <c r="T22" s="18"/>
      <c r="U22" s="18"/>
      <c r="V22" s="18"/>
      <c r="W22" s="18"/>
      <c r="X22" s="18">
        <v>2</v>
      </c>
      <c r="Y22" s="18"/>
      <c r="Z22" s="18"/>
      <c r="AA22" s="18"/>
      <c r="AB22" s="18"/>
      <c r="AC22" s="18"/>
      <c r="AD22" s="18"/>
      <c r="AE22" s="18">
        <v>2</v>
      </c>
      <c r="AF22" s="18"/>
      <c r="AG22" s="18"/>
      <c r="AH22" s="18"/>
      <c r="AI22" s="18"/>
      <c r="AJ22" s="18"/>
      <c r="AK22" s="18"/>
      <c r="AL22" s="18">
        <v>2</v>
      </c>
      <c r="AM22" s="18"/>
      <c r="AN22" s="18"/>
      <c r="AO22" s="18"/>
      <c r="AP22" s="18"/>
    </row>
    <row r="23" spans="4:42" ht="14.25" customHeight="1"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</row>
    <row r="24" spans="3:43" ht="6.75" customHeight="1"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</row>
    <row r="25" spans="3:64" ht="12">
      <c r="C25" s="7"/>
      <c r="D25" s="181" t="s">
        <v>15</v>
      </c>
      <c r="E25" s="178" t="s">
        <v>38</v>
      </c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200" t="s">
        <v>39</v>
      </c>
      <c r="AO25" s="201"/>
      <c r="AP25" s="202"/>
      <c r="AQ25" s="7"/>
      <c r="AX25" s="199" t="e">
        <f>#REF!</f>
        <v>#REF!</v>
      </c>
      <c r="AY25" s="199"/>
      <c r="AZ25" s="199"/>
      <c r="BA25" s="199"/>
      <c r="BB25" s="199"/>
      <c r="BC25" s="199"/>
      <c r="BD25" s="199"/>
      <c r="BE25" s="199"/>
      <c r="BF25" s="199"/>
      <c r="BG25" s="199"/>
      <c r="BH25" s="199"/>
      <c r="BI25" s="199"/>
      <c r="BJ25" s="199"/>
      <c r="BK25" s="199"/>
      <c r="BL25" s="199"/>
    </row>
    <row r="26" spans="4:66" s="21" customFormat="1" ht="12">
      <c r="D26" s="182"/>
      <c r="E26" s="179" t="s">
        <v>40</v>
      </c>
      <c r="F26" s="179"/>
      <c r="G26" s="179"/>
      <c r="H26" s="179"/>
      <c r="I26" s="179"/>
      <c r="J26" s="179" t="s">
        <v>41</v>
      </c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80" t="s">
        <v>42</v>
      </c>
      <c r="Y26" s="180"/>
      <c r="Z26" s="180"/>
      <c r="AA26" s="180"/>
      <c r="AB26" s="180"/>
      <c r="AC26" s="180" t="s">
        <v>43</v>
      </c>
      <c r="AD26" s="180"/>
      <c r="AE26" s="180"/>
      <c r="AF26" s="180"/>
      <c r="AG26" s="180"/>
      <c r="AH26" s="180"/>
      <c r="AI26" s="179" t="s">
        <v>8</v>
      </c>
      <c r="AJ26" s="179"/>
      <c r="AK26" s="179"/>
      <c r="AL26" s="179" t="s">
        <v>44</v>
      </c>
      <c r="AM26" s="179"/>
      <c r="AN26" s="205" t="s">
        <v>45</v>
      </c>
      <c r="AO26" s="206"/>
      <c r="AP26" s="207"/>
      <c r="AX26" s="49" t="e">
        <f>#REF!</f>
        <v>#REF!</v>
      </c>
      <c r="AY26" s="49"/>
      <c r="AZ26" s="49" t="e">
        <f>#REF!</f>
        <v>#REF!</v>
      </c>
      <c r="BA26" s="49"/>
      <c r="BB26" s="49" t="e">
        <f>#REF!</f>
        <v>#REF!</v>
      </c>
      <c r="BC26" s="49"/>
      <c r="BD26" s="49" t="e">
        <f>#REF!</f>
        <v>#REF!</v>
      </c>
      <c r="BE26" s="49"/>
      <c r="BF26" s="49" t="e">
        <f>#REF!</f>
        <v>#REF!</v>
      </c>
      <c r="BG26" s="49"/>
      <c r="BH26" s="49" t="e">
        <f>#REF!</f>
        <v>#REF!</v>
      </c>
      <c r="BI26" s="49"/>
      <c r="BJ26" s="49" t="e">
        <f>#REF!</f>
        <v>#REF!</v>
      </c>
      <c r="BK26" s="49"/>
      <c r="BL26" s="49" t="e">
        <f>#REF!</f>
        <v>#REF!</v>
      </c>
      <c r="BN26" s="4"/>
    </row>
    <row r="27" spans="4:65" s="21" customFormat="1" ht="12.75">
      <c r="D27" s="22">
        <v>1</v>
      </c>
      <c r="E27" s="177">
        <v>816204</v>
      </c>
      <c r="F27" s="177"/>
      <c r="G27" s="177"/>
      <c r="H27" s="177"/>
      <c r="I27" s="177"/>
      <c r="J27" s="177" t="s">
        <v>139</v>
      </c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58" t="s">
        <v>137</v>
      </c>
      <c r="Y27" s="158"/>
      <c r="Z27" s="158"/>
      <c r="AA27" s="158"/>
      <c r="AB27" s="158"/>
      <c r="AC27" s="150" t="s">
        <v>138</v>
      </c>
      <c r="AD27" s="151"/>
      <c r="AE27" s="151"/>
      <c r="AF27" s="151"/>
      <c r="AG27" s="151"/>
      <c r="AH27" s="152"/>
      <c r="AI27" s="209">
        <v>2</v>
      </c>
      <c r="AJ27" s="209"/>
      <c r="AK27" s="209"/>
      <c r="AL27" s="208">
        <v>0</v>
      </c>
      <c r="AM27" s="208"/>
      <c r="AN27" s="208">
        <v>52</v>
      </c>
      <c r="AO27" s="208"/>
      <c r="AP27" s="208"/>
      <c r="AV27" s="50" t="str">
        <f aca="true" t="shared" si="1" ref="AV27:AV36">MID(E27,1,4)</f>
        <v>8162</v>
      </c>
      <c r="AW27" s="50">
        <f aca="true" t="shared" si="2" ref="AW27:AW39">VALUE(AV27)</f>
        <v>8162</v>
      </c>
      <c r="AX27" s="49" t="e">
        <f>#REF!</f>
        <v>#REF!</v>
      </c>
      <c r="AY27" s="49" t="e">
        <f>AX26</f>
        <v>#REF!</v>
      </c>
      <c r="AZ27" s="49" t="e">
        <f>#REF!</f>
        <v>#REF!</v>
      </c>
      <c r="BA27" s="49" t="e">
        <f>AZ26</f>
        <v>#REF!</v>
      </c>
      <c r="BB27" s="49" t="e">
        <f>#REF!</f>
        <v>#REF!</v>
      </c>
      <c r="BC27" s="49" t="e">
        <f>BB26</f>
        <v>#REF!</v>
      </c>
      <c r="BD27" s="49" t="e">
        <f>#REF!</f>
        <v>#REF!</v>
      </c>
      <c r="BE27" s="49" t="e">
        <f>BD26</f>
        <v>#REF!</v>
      </c>
      <c r="BF27" s="49" t="e">
        <f>#REF!</f>
        <v>#REF!</v>
      </c>
      <c r="BG27" s="49" t="e">
        <f>BF26</f>
        <v>#REF!</v>
      </c>
      <c r="BH27" s="49" t="e">
        <f>#REF!</f>
        <v>#REF!</v>
      </c>
      <c r="BI27" s="49" t="e">
        <f>BH26</f>
        <v>#REF!</v>
      </c>
      <c r="BJ27" s="49" t="e">
        <f>#REF!</f>
        <v>#REF!</v>
      </c>
      <c r="BK27" s="49" t="e">
        <f>BJ26</f>
        <v>#REF!</v>
      </c>
      <c r="BL27" s="49" t="e">
        <f>#REF!</f>
        <v>#REF!</v>
      </c>
      <c r="BM27" s="49" t="e">
        <f>BL26</f>
        <v>#REF!</v>
      </c>
    </row>
    <row r="28" spans="4:65" s="21" customFormat="1" ht="12.75">
      <c r="D28" s="42">
        <v>2</v>
      </c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58"/>
      <c r="Y28" s="158"/>
      <c r="Z28" s="158"/>
      <c r="AA28" s="158"/>
      <c r="AB28" s="158"/>
      <c r="AC28" s="150"/>
      <c r="AD28" s="151"/>
      <c r="AE28" s="151"/>
      <c r="AF28" s="151"/>
      <c r="AG28" s="151"/>
      <c r="AH28" s="152"/>
      <c r="AI28" s="204"/>
      <c r="AJ28" s="204"/>
      <c r="AK28" s="204"/>
      <c r="AL28" s="203"/>
      <c r="AM28" s="203"/>
      <c r="AN28" s="203"/>
      <c r="AO28" s="203"/>
      <c r="AP28" s="203"/>
      <c r="AV28" s="50">
        <f t="shared" si="1"/>
      </c>
      <c r="AW28" s="50" t="e">
        <f t="shared" si="2"/>
        <v>#VALUE!</v>
      </c>
      <c r="AX28" s="8" t="e">
        <f aca="true" t="shared" si="3" ref="AX28:AX39">AX27</f>
        <v>#REF!</v>
      </c>
      <c r="AY28" s="8" t="e">
        <f aca="true" t="shared" si="4" ref="AY28:AY39">AY27</f>
        <v>#REF!</v>
      </c>
      <c r="AZ28" s="8" t="e">
        <f aca="true" t="shared" si="5" ref="AZ28:AZ39">AZ27</f>
        <v>#REF!</v>
      </c>
      <c r="BA28" s="8" t="e">
        <f aca="true" t="shared" si="6" ref="BA28:BA39">BA27</f>
        <v>#REF!</v>
      </c>
      <c r="BB28" s="8" t="e">
        <f aca="true" t="shared" si="7" ref="BB28:BB39">BB27</f>
        <v>#REF!</v>
      </c>
      <c r="BC28" s="8" t="e">
        <f aca="true" t="shared" si="8" ref="BC28:BC39">BC27</f>
        <v>#REF!</v>
      </c>
      <c r="BD28" s="8" t="e">
        <f aca="true" t="shared" si="9" ref="BD28:BD39">BD27</f>
        <v>#REF!</v>
      </c>
      <c r="BE28" s="8" t="e">
        <f aca="true" t="shared" si="10" ref="BE28:BE39">BE27</f>
        <v>#REF!</v>
      </c>
      <c r="BF28" s="8" t="e">
        <f aca="true" t="shared" si="11" ref="BF28:BF39">BF27</f>
        <v>#REF!</v>
      </c>
      <c r="BG28" s="8" t="e">
        <f aca="true" t="shared" si="12" ref="BG28:BG39">BG27</f>
        <v>#REF!</v>
      </c>
      <c r="BH28" s="8" t="e">
        <f aca="true" t="shared" si="13" ref="BH28:BH39">BH27</f>
        <v>#REF!</v>
      </c>
      <c r="BI28" s="8" t="e">
        <f aca="true" t="shared" si="14" ref="BI28:BI39">BI27</f>
        <v>#REF!</v>
      </c>
      <c r="BJ28" s="8" t="e">
        <f aca="true" t="shared" si="15" ref="BJ28:BJ39">BJ27</f>
        <v>#REF!</v>
      </c>
      <c r="BK28" s="8" t="e">
        <f aca="true" t="shared" si="16" ref="BK28:BK39">BK27</f>
        <v>#REF!</v>
      </c>
      <c r="BL28" s="8" t="e">
        <f aca="true" t="shared" si="17" ref="BL28:BL39">BL27</f>
        <v>#REF!</v>
      </c>
      <c r="BM28" s="8" t="e">
        <f aca="true" t="shared" si="18" ref="BM28:BM39">BM27</f>
        <v>#REF!</v>
      </c>
    </row>
    <row r="29" spans="4:65" s="21" customFormat="1" ht="12.75">
      <c r="D29" s="43">
        <v>3</v>
      </c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58"/>
      <c r="Y29" s="158"/>
      <c r="Z29" s="158"/>
      <c r="AA29" s="158"/>
      <c r="AB29" s="158"/>
      <c r="AC29" s="150"/>
      <c r="AD29" s="151"/>
      <c r="AE29" s="151"/>
      <c r="AF29" s="151"/>
      <c r="AG29" s="151"/>
      <c r="AH29" s="152"/>
      <c r="AI29" s="144"/>
      <c r="AJ29" s="144"/>
      <c r="AK29" s="144"/>
      <c r="AL29" s="187"/>
      <c r="AM29" s="187"/>
      <c r="AN29" s="187"/>
      <c r="AO29" s="187"/>
      <c r="AP29" s="187"/>
      <c r="AV29" s="50">
        <f t="shared" si="1"/>
      </c>
      <c r="AW29" s="50" t="e">
        <f t="shared" si="2"/>
        <v>#VALUE!</v>
      </c>
      <c r="AX29" s="8" t="e">
        <f t="shared" si="3"/>
        <v>#REF!</v>
      </c>
      <c r="AY29" s="8" t="e">
        <f t="shared" si="4"/>
        <v>#REF!</v>
      </c>
      <c r="AZ29" s="8" t="e">
        <f t="shared" si="5"/>
        <v>#REF!</v>
      </c>
      <c r="BA29" s="8" t="e">
        <f t="shared" si="6"/>
        <v>#REF!</v>
      </c>
      <c r="BB29" s="8" t="e">
        <f t="shared" si="7"/>
        <v>#REF!</v>
      </c>
      <c r="BC29" s="8" t="e">
        <f t="shared" si="8"/>
        <v>#REF!</v>
      </c>
      <c r="BD29" s="8" t="e">
        <f t="shared" si="9"/>
        <v>#REF!</v>
      </c>
      <c r="BE29" s="8" t="e">
        <f t="shared" si="10"/>
        <v>#REF!</v>
      </c>
      <c r="BF29" s="8" t="e">
        <f t="shared" si="11"/>
        <v>#REF!</v>
      </c>
      <c r="BG29" s="8" t="e">
        <f t="shared" si="12"/>
        <v>#REF!</v>
      </c>
      <c r="BH29" s="8" t="e">
        <f t="shared" si="13"/>
        <v>#REF!</v>
      </c>
      <c r="BI29" s="8" t="e">
        <f t="shared" si="14"/>
        <v>#REF!</v>
      </c>
      <c r="BJ29" s="8" t="e">
        <f t="shared" si="15"/>
        <v>#REF!</v>
      </c>
      <c r="BK29" s="8" t="e">
        <f t="shared" si="16"/>
        <v>#REF!</v>
      </c>
      <c r="BL29" s="8" t="e">
        <f t="shared" si="17"/>
        <v>#REF!</v>
      </c>
      <c r="BM29" s="8" t="e">
        <f t="shared" si="18"/>
        <v>#REF!</v>
      </c>
    </row>
    <row r="30" spans="4:65" s="21" customFormat="1" ht="12.75">
      <c r="D30" s="43">
        <v>4</v>
      </c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58"/>
      <c r="Y30" s="158"/>
      <c r="Z30" s="158"/>
      <c r="AA30" s="158"/>
      <c r="AB30" s="158"/>
      <c r="AC30" s="150"/>
      <c r="AD30" s="151"/>
      <c r="AE30" s="151"/>
      <c r="AF30" s="151"/>
      <c r="AG30" s="151"/>
      <c r="AH30" s="152"/>
      <c r="AI30" s="144"/>
      <c r="AJ30" s="144"/>
      <c r="AK30" s="144"/>
      <c r="AL30" s="187"/>
      <c r="AM30" s="187"/>
      <c r="AN30" s="187"/>
      <c r="AO30" s="187"/>
      <c r="AP30" s="187"/>
      <c r="AV30" s="50">
        <f t="shared" si="1"/>
      </c>
      <c r="AW30" s="50" t="e">
        <f t="shared" si="2"/>
        <v>#VALUE!</v>
      </c>
      <c r="AX30" s="8" t="e">
        <f t="shared" si="3"/>
        <v>#REF!</v>
      </c>
      <c r="AY30" s="8" t="e">
        <f t="shared" si="4"/>
        <v>#REF!</v>
      </c>
      <c r="AZ30" s="8" t="e">
        <f t="shared" si="5"/>
        <v>#REF!</v>
      </c>
      <c r="BA30" s="8" t="e">
        <f t="shared" si="6"/>
        <v>#REF!</v>
      </c>
      <c r="BB30" s="8" t="e">
        <f t="shared" si="7"/>
        <v>#REF!</v>
      </c>
      <c r="BC30" s="8" t="e">
        <f t="shared" si="8"/>
        <v>#REF!</v>
      </c>
      <c r="BD30" s="8" t="e">
        <f t="shared" si="9"/>
        <v>#REF!</v>
      </c>
      <c r="BE30" s="8" t="e">
        <f t="shared" si="10"/>
        <v>#REF!</v>
      </c>
      <c r="BF30" s="8" t="e">
        <f t="shared" si="11"/>
        <v>#REF!</v>
      </c>
      <c r="BG30" s="8" t="e">
        <f t="shared" si="12"/>
        <v>#REF!</v>
      </c>
      <c r="BH30" s="8" t="e">
        <f t="shared" si="13"/>
        <v>#REF!</v>
      </c>
      <c r="BI30" s="8" t="e">
        <f t="shared" si="14"/>
        <v>#REF!</v>
      </c>
      <c r="BJ30" s="8" t="e">
        <f t="shared" si="15"/>
        <v>#REF!</v>
      </c>
      <c r="BK30" s="8" t="e">
        <f t="shared" si="16"/>
        <v>#REF!</v>
      </c>
      <c r="BL30" s="8" t="e">
        <f t="shared" si="17"/>
        <v>#REF!</v>
      </c>
      <c r="BM30" s="8" t="e">
        <f t="shared" si="18"/>
        <v>#REF!</v>
      </c>
    </row>
    <row r="31" spans="4:65" s="21" customFormat="1" ht="12.75">
      <c r="D31" s="43">
        <v>5</v>
      </c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58"/>
      <c r="Y31" s="158"/>
      <c r="Z31" s="158"/>
      <c r="AA31" s="158"/>
      <c r="AB31" s="158"/>
      <c r="AC31" s="150"/>
      <c r="AD31" s="151"/>
      <c r="AE31" s="151"/>
      <c r="AF31" s="151"/>
      <c r="AG31" s="151"/>
      <c r="AH31" s="152"/>
      <c r="AI31" s="144"/>
      <c r="AJ31" s="144"/>
      <c r="AK31" s="144"/>
      <c r="AL31" s="187"/>
      <c r="AM31" s="187"/>
      <c r="AN31" s="187"/>
      <c r="AO31" s="187"/>
      <c r="AP31" s="187"/>
      <c r="AV31" s="50">
        <f t="shared" si="1"/>
      </c>
      <c r="AW31" s="50" t="e">
        <f t="shared" si="2"/>
        <v>#VALUE!</v>
      </c>
      <c r="AX31" s="8" t="e">
        <f t="shared" si="3"/>
        <v>#REF!</v>
      </c>
      <c r="AY31" s="8" t="e">
        <f t="shared" si="4"/>
        <v>#REF!</v>
      </c>
      <c r="AZ31" s="8" t="e">
        <f t="shared" si="5"/>
        <v>#REF!</v>
      </c>
      <c r="BA31" s="8" t="e">
        <f t="shared" si="6"/>
        <v>#REF!</v>
      </c>
      <c r="BB31" s="8" t="e">
        <f t="shared" si="7"/>
        <v>#REF!</v>
      </c>
      <c r="BC31" s="8" t="e">
        <f t="shared" si="8"/>
        <v>#REF!</v>
      </c>
      <c r="BD31" s="8" t="e">
        <f t="shared" si="9"/>
        <v>#REF!</v>
      </c>
      <c r="BE31" s="8" t="e">
        <f t="shared" si="10"/>
        <v>#REF!</v>
      </c>
      <c r="BF31" s="8" t="e">
        <f t="shared" si="11"/>
        <v>#REF!</v>
      </c>
      <c r="BG31" s="8" t="e">
        <f t="shared" si="12"/>
        <v>#REF!</v>
      </c>
      <c r="BH31" s="8" t="e">
        <f t="shared" si="13"/>
        <v>#REF!</v>
      </c>
      <c r="BI31" s="8" t="e">
        <f t="shared" si="14"/>
        <v>#REF!</v>
      </c>
      <c r="BJ31" s="8" t="e">
        <f t="shared" si="15"/>
        <v>#REF!</v>
      </c>
      <c r="BK31" s="8" t="e">
        <f t="shared" si="16"/>
        <v>#REF!</v>
      </c>
      <c r="BL31" s="8" t="e">
        <f t="shared" si="17"/>
        <v>#REF!</v>
      </c>
      <c r="BM31" s="8" t="e">
        <f t="shared" si="18"/>
        <v>#REF!</v>
      </c>
    </row>
    <row r="32" spans="4:65" s="21" customFormat="1" ht="12.75">
      <c r="D32" s="43">
        <v>6</v>
      </c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58"/>
      <c r="Y32" s="158"/>
      <c r="Z32" s="158"/>
      <c r="AA32" s="158"/>
      <c r="AB32" s="158"/>
      <c r="AC32" s="150"/>
      <c r="AD32" s="151"/>
      <c r="AE32" s="151"/>
      <c r="AF32" s="151"/>
      <c r="AG32" s="151"/>
      <c r="AH32" s="152"/>
      <c r="AI32" s="144"/>
      <c r="AJ32" s="144"/>
      <c r="AK32" s="144"/>
      <c r="AL32" s="187"/>
      <c r="AM32" s="187"/>
      <c r="AN32" s="187"/>
      <c r="AO32" s="187"/>
      <c r="AP32" s="187"/>
      <c r="AV32" s="50">
        <f t="shared" si="1"/>
      </c>
      <c r="AW32" s="50" t="e">
        <f t="shared" si="2"/>
        <v>#VALUE!</v>
      </c>
      <c r="AX32" s="8" t="e">
        <f t="shared" si="3"/>
        <v>#REF!</v>
      </c>
      <c r="AY32" s="8" t="e">
        <f t="shared" si="4"/>
        <v>#REF!</v>
      </c>
      <c r="AZ32" s="8" t="e">
        <f t="shared" si="5"/>
        <v>#REF!</v>
      </c>
      <c r="BA32" s="8" t="e">
        <f t="shared" si="6"/>
        <v>#REF!</v>
      </c>
      <c r="BB32" s="8" t="e">
        <f t="shared" si="7"/>
        <v>#REF!</v>
      </c>
      <c r="BC32" s="8" t="e">
        <f t="shared" si="8"/>
        <v>#REF!</v>
      </c>
      <c r="BD32" s="8" t="e">
        <f t="shared" si="9"/>
        <v>#REF!</v>
      </c>
      <c r="BE32" s="8" t="e">
        <f t="shared" si="10"/>
        <v>#REF!</v>
      </c>
      <c r="BF32" s="8" t="e">
        <f t="shared" si="11"/>
        <v>#REF!</v>
      </c>
      <c r="BG32" s="8" t="e">
        <f t="shared" si="12"/>
        <v>#REF!</v>
      </c>
      <c r="BH32" s="8" t="e">
        <f t="shared" si="13"/>
        <v>#REF!</v>
      </c>
      <c r="BI32" s="8" t="e">
        <f t="shared" si="14"/>
        <v>#REF!</v>
      </c>
      <c r="BJ32" s="8" t="e">
        <f t="shared" si="15"/>
        <v>#REF!</v>
      </c>
      <c r="BK32" s="8" t="e">
        <f t="shared" si="16"/>
        <v>#REF!</v>
      </c>
      <c r="BL32" s="8" t="e">
        <f t="shared" si="17"/>
        <v>#REF!</v>
      </c>
      <c r="BM32" s="8" t="e">
        <f t="shared" si="18"/>
        <v>#REF!</v>
      </c>
    </row>
    <row r="33" spans="4:65" s="21" customFormat="1" ht="12.75">
      <c r="D33" s="43">
        <v>7</v>
      </c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58">
        <f aca="true" t="shared" si="19" ref="X33:X39">IF(E33&gt;0,"Teori/Uyg.","")</f>
      </c>
      <c r="Y33" s="158"/>
      <c r="Z33" s="158"/>
      <c r="AA33" s="158"/>
      <c r="AB33" s="158"/>
      <c r="AC33" s="150"/>
      <c r="AD33" s="151"/>
      <c r="AE33" s="151"/>
      <c r="AF33" s="151"/>
      <c r="AG33" s="151"/>
      <c r="AH33" s="152"/>
      <c r="AI33" s="144"/>
      <c r="AJ33" s="144"/>
      <c r="AK33" s="144"/>
      <c r="AL33" s="187"/>
      <c r="AM33" s="187"/>
      <c r="AN33" s="187"/>
      <c r="AO33" s="187"/>
      <c r="AP33" s="187"/>
      <c r="AV33" s="50">
        <f t="shared" si="1"/>
      </c>
      <c r="AW33" s="50" t="e">
        <f t="shared" si="2"/>
        <v>#VALUE!</v>
      </c>
      <c r="AX33" s="8" t="e">
        <f t="shared" si="3"/>
        <v>#REF!</v>
      </c>
      <c r="AY33" s="8" t="e">
        <f t="shared" si="4"/>
        <v>#REF!</v>
      </c>
      <c r="AZ33" s="8" t="e">
        <f t="shared" si="5"/>
        <v>#REF!</v>
      </c>
      <c r="BA33" s="8" t="e">
        <f t="shared" si="6"/>
        <v>#REF!</v>
      </c>
      <c r="BB33" s="8" t="e">
        <f t="shared" si="7"/>
        <v>#REF!</v>
      </c>
      <c r="BC33" s="8" t="e">
        <f t="shared" si="8"/>
        <v>#REF!</v>
      </c>
      <c r="BD33" s="8" t="e">
        <f t="shared" si="9"/>
        <v>#REF!</v>
      </c>
      <c r="BE33" s="8" t="e">
        <f t="shared" si="10"/>
        <v>#REF!</v>
      </c>
      <c r="BF33" s="8" t="e">
        <f t="shared" si="11"/>
        <v>#REF!</v>
      </c>
      <c r="BG33" s="8" t="e">
        <f t="shared" si="12"/>
        <v>#REF!</v>
      </c>
      <c r="BH33" s="8" t="e">
        <f t="shared" si="13"/>
        <v>#REF!</v>
      </c>
      <c r="BI33" s="8" t="e">
        <f t="shared" si="14"/>
        <v>#REF!</v>
      </c>
      <c r="BJ33" s="8" t="e">
        <f t="shared" si="15"/>
        <v>#REF!</v>
      </c>
      <c r="BK33" s="8" t="e">
        <f t="shared" si="16"/>
        <v>#REF!</v>
      </c>
      <c r="BL33" s="8" t="e">
        <f t="shared" si="17"/>
        <v>#REF!</v>
      </c>
      <c r="BM33" s="8" t="e">
        <f t="shared" si="18"/>
        <v>#REF!</v>
      </c>
    </row>
    <row r="34" spans="4:65" s="21" customFormat="1" ht="12.75">
      <c r="D34" s="43">
        <v>8</v>
      </c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58">
        <f t="shared" si="19"/>
      </c>
      <c r="Y34" s="158"/>
      <c r="Z34" s="158"/>
      <c r="AA34" s="158"/>
      <c r="AB34" s="158"/>
      <c r="AC34" s="150"/>
      <c r="AD34" s="151"/>
      <c r="AE34" s="151"/>
      <c r="AF34" s="151"/>
      <c r="AG34" s="151"/>
      <c r="AH34" s="152"/>
      <c r="AI34" s="144"/>
      <c r="AJ34" s="144"/>
      <c r="AK34" s="144"/>
      <c r="AL34" s="187"/>
      <c r="AM34" s="187"/>
      <c r="AN34" s="187"/>
      <c r="AO34" s="187"/>
      <c r="AP34" s="187"/>
      <c r="AV34" s="50">
        <f t="shared" si="1"/>
      </c>
      <c r="AW34" s="50" t="e">
        <f t="shared" si="2"/>
        <v>#VALUE!</v>
      </c>
      <c r="AX34" s="8" t="e">
        <f t="shared" si="3"/>
        <v>#REF!</v>
      </c>
      <c r="AY34" s="8" t="e">
        <f t="shared" si="4"/>
        <v>#REF!</v>
      </c>
      <c r="AZ34" s="8" t="e">
        <f t="shared" si="5"/>
        <v>#REF!</v>
      </c>
      <c r="BA34" s="8" t="e">
        <f t="shared" si="6"/>
        <v>#REF!</v>
      </c>
      <c r="BB34" s="8" t="e">
        <f t="shared" si="7"/>
        <v>#REF!</v>
      </c>
      <c r="BC34" s="8" t="e">
        <f t="shared" si="8"/>
        <v>#REF!</v>
      </c>
      <c r="BD34" s="8" t="e">
        <f t="shared" si="9"/>
        <v>#REF!</v>
      </c>
      <c r="BE34" s="8" t="e">
        <f t="shared" si="10"/>
        <v>#REF!</v>
      </c>
      <c r="BF34" s="8" t="e">
        <f t="shared" si="11"/>
        <v>#REF!</v>
      </c>
      <c r="BG34" s="8" t="e">
        <f t="shared" si="12"/>
        <v>#REF!</v>
      </c>
      <c r="BH34" s="8" t="e">
        <f t="shared" si="13"/>
        <v>#REF!</v>
      </c>
      <c r="BI34" s="8" t="e">
        <f t="shared" si="14"/>
        <v>#REF!</v>
      </c>
      <c r="BJ34" s="8" t="e">
        <f t="shared" si="15"/>
        <v>#REF!</v>
      </c>
      <c r="BK34" s="8" t="e">
        <f t="shared" si="16"/>
        <v>#REF!</v>
      </c>
      <c r="BL34" s="8" t="e">
        <f t="shared" si="17"/>
        <v>#REF!</v>
      </c>
      <c r="BM34" s="8" t="e">
        <f t="shared" si="18"/>
        <v>#REF!</v>
      </c>
    </row>
    <row r="35" spans="4:65" s="21" customFormat="1" ht="12.75">
      <c r="D35" s="43">
        <v>9</v>
      </c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58">
        <f t="shared" si="19"/>
      </c>
      <c r="Y35" s="158"/>
      <c r="Z35" s="158"/>
      <c r="AA35" s="158"/>
      <c r="AB35" s="158"/>
      <c r="AC35" s="150"/>
      <c r="AD35" s="151"/>
      <c r="AE35" s="151"/>
      <c r="AF35" s="151"/>
      <c r="AG35" s="151"/>
      <c r="AH35" s="152"/>
      <c r="AI35" s="144"/>
      <c r="AJ35" s="144"/>
      <c r="AK35" s="144"/>
      <c r="AL35" s="187"/>
      <c r="AM35" s="187"/>
      <c r="AN35" s="187"/>
      <c r="AO35" s="187"/>
      <c r="AP35" s="187"/>
      <c r="AV35" s="50">
        <f t="shared" si="1"/>
      </c>
      <c r="AW35" s="50" t="e">
        <f t="shared" si="2"/>
        <v>#VALUE!</v>
      </c>
      <c r="AX35" s="8" t="e">
        <f t="shared" si="3"/>
        <v>#REF!</v>
      </c>
      <c r="AY35" s="8" t="e">
        <f t="shared" si="4"/>
        <v>#REF!</v>
      </c>
      <c r="AZ35" s="8" t="e">
        <f t="shared" si="5"/>
        <v>#REF!</v>
      </c>
      <c r="BA35" s="8" t="e">
        <f t="shared" si="6"/>
        <v>#REF!</v>
      </c>
      <c r="BB35" s="8" t="e">
        <f t="shared" si="7"/>
        <v>#REF!</v>
      </c>
      <c r="BC35" s="8" t="e">
        <f t="shared" si="8"/>
        <v>#REF!</v>
      </c>
      <c r="BD35" s="8" t="e">
        <f t="shared" si="9"/>
        <v>#REF!</v>
      </c>
      <c r="BE35" s="8" t="e">
        <f t="shared" si="10"/>
        <v>#REF!</v>
      </c>
      <c r="BF35" s="8" t="e">
        <f t="shared" si="11"/>
        <v>#REF!</v>
      </c>
      <c r="BG35" s="8" t="e">
        <f t="shared" si="12"/>
        <v>#REF!</v>
      </c>
      <c r="BH35" s="8" t="e">
        <f t="shared" si="13"/>
        <v>#REF!</v>
      </c>
      <c r="BI35" s="8" t="e">
        <f t="shared" si="14"/>
        <v>#REF!</v>
      </c>
      <c r="BJ35" s="8" t="e">
        <f t="shared" si="15"/>
        <v>#REF!</v>
      </c>
      <c r="BK35" s="8" t="e">
        <f t="shared" si="16"/>
        <v>#REF!</v>
      </c>
      <c r="BL35" s="8" t="e">
        <f t="shared" si="17"/>
        <v>#REF!</v>
      </c>
      <c r="BM35" s="8" t="e">
        <f t="shared" si="18"/>
        <v>#REF!</v>
      </c>
    </row>
    <row r="36" spans="4:66" ht="12.75">
      <c r="D36" s="43">
        <v>10</v>
      </c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58">
        <f t="shared" si="19"/>
      </c>
      <c r="Y36" s="158"/>
      <c r="Z36" s="158"/>
      <c r="AA36" s="158"/>
      <c r="AB36" s="158"/>
      <c r="AC36" s="150"/>
      <c r="AD36" s="151"/>
      <c r="AE36" s="151"/>
      <c r="AF36" s="151"/>
      <c r="AG36" s="151"/>
      <c r="AH36" s="152"/>
      <c r="AI36" s="144"/>
      <c r="AJ36" s="144"/>
      <c r="AK36" s="144"/>
      <c r="AL36" s="187"/>
      <c r="AM36" s="187"/>
      <c r="AN36" s="187"/>
      <c r="AO36" s="187"/>
      <c r="AP36" s="187"/>
      <c r="AV36" s="50">
        <f t="shared" si="1"/>
      </c>
      <c r="AW36" s="50" t="e">
        <f t="shared" si="2"/>
        <v>#VALUE!</v>
      </c>
      <c r="AX36" s="8" t="e">
        <f t="shared" si="3"/>
        <v>#REF!</v>
      </c>
      <c r="AY36" s="8" t="e">
        <f t="shared" si="4"/>
        <v>#REF!</v>
      </c>
      <c r="AZ36" s="8" t="e">
        <f t="shared" si="5"/>
        <v>#REF!</v>
      </c>
      <c r="BA36" s="8" t="e">
        <f t="shared" si="6"/>
        <v>#REF!</v>
      </c>
      <c r="BB36" s="8" t="e">
        <f t="shared" si="7"/>
        <v>#REF!</v>
      </c>
      <c r="BC36" s="8" t="e">
        <f t="shared" si="8"/>
        <v>#REF!</v>
      </c>
      <c r="BD36" s="8" t="e">
        <f t="shared" si="9"/>
        <v>#REF!</v>
      </c>
      <c r="BE36" s="8" t="e">
        <f t="shared" si="10"/>
        <v>#REF!</v>
      </c>
      <c r="BF36" s="8" t="e">
        <f t="shared" si="11"/>
        <v>#REF!</v>
      </c>
      <c r="BG36" s="8" t="e">
        <f t="shared" si="12"/>
        <v>#REF!</v>
      </c>
      <c r="BH36" s="8" t="e">
        <f t="shared" si="13"/>
        <v>#REF!</v>
      </c>
      <c r="BI36" s="8" t="e">
        <f t="shared" si="14"/>
        <v>#REF!</v>
      </c>
      <c r="BJ36" s="8" t="e">
        <f t="shared" si="15"/>
        <v>#REF!</v>
      </c>
      <c r="BK36" s="8" t="e">
        <f t="shared" si="16"/>
        <v>#REF!</v>
      </c>
      <c r="BL36" s="8" t="e">
        <f t="shared" si="17"/>
        <v>#REF!</v>
      </c>
      <c r="BM36" s="8" t="e">
        <f t="shared" si="18"/>
        <v>#REF!</v>
      </c>
      <c r="BN36" s="21"/>
    </row>
    <row r="37" spans="4:65" ht="12.75">
      <c r="D37" s="43">
        <v>11</v>
      </c>
      <c r="E37" s="144"/>
      <c r="F37" s="144"/>
      <c r="G37" s="144"/>
      <c r="H37" s="144"/>
      <c r="I37" s="14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8">
        <f t="shared" si="19"/>
      </c>
      <c r="Y37" s="158"/>
      <c r="Z37" s="158"/>
      <c r="AA37" s="158"/>
      <c r="AB37" s="158"/>
      <c r="AC37" s="150"/>
      <c r="AD37" s="151"/>
      <c r="AE37" s="151"/>
      <c r="AF37" s="151"/>
      <c r="AG37" s="151"/>
      <c r="AH37" s="152"/>
      <c r="AI37" s="144"/>
      <c r="AJ37" s="144"/>
      <c r="AK37" s="144"/>
      <c r="AL37" s="187"/>
      <c r="AM37" s="187"/>
      <c r="AN37" s="187"/>
      <c r="AO37" s="187"/>
      <c r="AP37" s="187"/>
      <c r="AW37" s="50">
        <f t="shared" si="2"/>
        <v>0</v>
      </c>
      <c r="AX37" s="8" t="e">
        <f t="shared" si="3"/>
        <v>#REF!</v>
      </c>
      <c r="AY37" s="8" t="e">
        <f t="shared" si="4"/>
        <v>#REF!</v>
      </c>
      <c r="AZ37" s="8" t="e">
        <f t="shared" si="5"/>
        <v>#REF!</v>
      </c>
      <c r="BA37" s="8" t="e">
        <f t="shared" si="6"/>
        <v>#REF!</v>
      </c>
      <c r="BB37" s="8" t="e">
        <f t="shared" si="7"/>
        <v>#REF!</v>
      </c>
      <c r="BC37" s="8" t="e">
        <f t="shared" si="8"/>
        <v>#REF!</v>
      </c>
      <c r="BD37" s="8" t="e">
        <f t="shared" si="9"/>
        <v>#REF!</v>
      </c>
      <c r="BE37" s="8" t="e">
        <f t="shared" si="10"/>
        <v>#REF!</v>
      </c>
      <c r="BF37" s="8" t="e">
        <f t="shared" si="11"/>
        <v>#REF!</v>
      </c>
      <c r="BG37" s="8" t="e">
        <f t="shared" si="12"/>
        <v>#REF!</v>
      </c>
      <c r="BH37" s="8" t="e">
        <f t="shared" si="13"/>
        <v>#REF!</v>
      </c>
      <c r="BI37" s="8" t="e">
        <f t="shared" si="14"/>
        <v>#REF!</v>
      </c>
      <c r="BJ37" s="8" t="e">
        <f t="shared" si="15"/>
        <v>#REF!</v>
      </c>
      <c r="BK37" s="8" t="e">
        <f t="shared" si="16"/>
        <v>#REF!</v>
      </c>
      <c r="BL37" s="8" t="e">
        <f t="shared" si="17"/>
        <v>#REF!</v>
      </c>
      <c r="BM37" s="8" t="e">
        <f t="shared" si="18"/>
        <v>#REF!</v>
      </c>
    </row>
    <row r="38" spans="4:65" ht="12.75">
      <c r="D38" s="43">
        <v>12</v>
      </c>
      <c r="E38" s="144"/>
      <c r="F38" s="144"/>
      <c r="G38" s="144"/>
      <c r="H38" s="144"/>
      <c r="I38" s="14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8">
        <f t="shared" si="19"/>
      </c>
      <c r="Y38" s="158"/>
      <c r="Z38" s="158"/>
      <c r="AA38" s="158"/>
      <c r="AB38" s="158"/>
      <c r="AC38" s="150" t="s">
        <v>100</v>
      </c>
      <c r="AD38" s="151"/>
      <c r="AE38" s="151"/>
      <c r="AF38" s="151"/>
      <c r="AG38" s="151"/>
      <c r="AH38" s="152"/>
      <c r="AI38" s="144"/>
      <c r="AJ38" s="144"/>
      <c r="AK38" s="144"/>
      <c r="AL38" s="187"/>
      <c r="AM38" s="187"/>
      <c r="AN38" s="187"/>
      <c r="AO38" s="187"/>
      <c r="AP38" s="187"/>
      <c r="AW38" s="50">
        <f t="shared" si="2"/>
        <v>0</v>
      </c>
      <c r="AX38" s="8" t="e">
        <f t="shared" si="3"/>
        <v>#REF!</v>
      </c>
      <c r="AY38" s="8" t="e">
        <f t="shared" si="4"/>
        <v>#REF!</v>
      </c>
      <c r="AZ38" s="8" t="e">
        <f t="shared" si="5"/>
        <v>#REF!</v>
      </c>
      <c r="BA38" s="8" t="e">
        <f t="shared" si="6"/>
        <v>#REF!</v>
      </c>
      <c r="BB38" s="8" t="e">
        <f t="shared" si="7"/>
        <v>#REF!</v>
      </c>
      <c r="BC38" s="8" t="e">
        <f t="shared" si="8"/>
        <v>#REF!</v>
      </c>
      <c r="BD38" s="8" t="e">
        <f t="shared" si="9"/>
        <v>#REF!</v>
      </c>
      <c r="BE38" s="8" t="e">
        <f t="shared" si="10"/>
        <v>#REF!</v>
      </c>
      <c r="BF38" s="8" t="e">
        <f t="shared" si="11"/>
        <v>#REF!</v>
      </c>
      <c r="BG38" s="8" t="e">
        <f t="shared" si="12"/>
        <v>#REF!</v>
      </c>
      <c r="BH38" s="8" t="e">
        <f t="shared" si="13"/>
        <v>#REF!</v>
      </c>
      <c r="BI38" s="8" t="e">
        <f t="shared" si="14"/>
        <v>#REF!</v>
      </c>
      <c r="BJ38" s="8" t="e">
        <f t="shared" si="15"/>
        <v>#REF!</v>
      </c>
      <c r="BK38" s="8" t="e">
        <f t="shared" si="16"/>
        <v>#REF!</v>
      </c>
      <c r="BL38" s="8" t="e">
        <f t="shared" si="17"/>
        <v>#REF!</v>
      </c>
      <c r="BM38" s="8" t="e">
        <f t="shared" si="18"/>
        <v>#REF!</v>
      </c>
    </row>
    <row r="39" spans="4:65" ht="12.75">
      <c r="D39" s="44">
        <v>13</v>
      </c>
      <c r="E39" s="170"/>
      <c r="F39" s="170"/>
      <c r="G39" s="170"/>
      <c r="H39" s="170"/>
      <c r="I39" s="170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8">
        <f t="shared" si="19"/>
      </c>
      <c r="Y39" s="158"/>
      <c r="Z39" s="158"/>
      <c r="AA39" s="158"/>
      <c r="AB39" s="158"/>
      <c r="AC39" s="150"/>
      <c r="AD39" s="151"/>
      <c r="AE39" s="151"/>
      <c r="AF39" s="151"/>
      <c r="AG39" s="151"/>
      <c r="AH39" s="152"/>
      <c r="AI39" s="170"/>
      <c r="AJ39" s="170"/>
      <c r="AK39" s="170"/>
      <c r="AL39" s="210"/>
      <c r="AM39" s="210"/>
      <c r="AN39" s="210"/>
      <c r="AO39" s="210"/>
      <c r="AP39" s="210"/>
      <c r="AW39" s="50">
        <f t="shared" si="2"/>
        <v>0</v>
      </c>
      <c r="AX39" s="8" t="e">
        <f t="shared" si="3"/>
        <v>#REF!</v>
      </c>
      <c r="AY39" s="8" t="e">
        <f t="shared" si="4"/>
        <v>#REF!</v>
      </c>
      <c r="AZ39" s="8" t="e">
        <f t="shared" si="5"/>
        <v>#REF!</v>
      </c>
      <c r="BA39" s="8" t="e">
        <f t="shared" si="6"/>
        <v>#REF!</v>
      </c>
      <c r="BB39" s="8" t="e">
        <f t="shared" si="7"/>
        <v>#REF!</v>
      </c>
      <c r="BC39" s="8" t="e">
        <f t="shared" si="8"/>
        <v>#REF!</v>
      </c>
      <c r="BD39" s="8" t="e">
        <f t="shared" si="9"/>
        <v>#REF!</v>
      </c>
      <c r="BE39" s="8" t="e">
        <f t="shared" si="10"/>
        <v>#REF!</v>
      </c>
      <c r="BF39" s="8" t="e">
        <f t="shared" si="11"/>
        <v>#REF!</v>
      </c>
      <c r="BG39" s="8" t="e">
        <f t="shared" si="12"/>
        <v>#REF!</v>
      </c>
      <c r="BH39" s="8" t="e">
        <f t="shared" si="13"/>
        <v>#REF!</v>
      </c>
      <c r="BI39" s="8" t="e">
        <f t="shared" si="14"/>
        <v>#REF!</v>
      </c>
      <c r="BJ39" s="8" t="e">
        <f t="shared" si="15"/>
        <v>#REF!</v>
      </c>
      <c r="BK39" s="8" t="e">
        <f t="shared" si="16"/>
        <v>#REF!</v>
      </c>
      <c r="BL39" s="8" t="e">
        <f t="shared" si="17"/>
        <v>#REF!</v>
      </c>
      <c r="BM39" s="8" t="e">
        <f t="shared" si="18"/>
        <v>#REF!</v>
      </c>
    </row>
    <row r="40" spans="4:43" ht="12.75">
      <c r="D40" s="18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7" t="s">
        <v>46</v>
      </c>
      <c r="AD40" s="188"/>
      <c r="AE40" s="188"/>
      <c r="AF40" s="188"/>
      <c r="AG40" s="188"/>
      <c r="AH40" s="189"/>
      <c r="AI40" s="162">
        <f>SUM(AI27:AK39)</f>
        <v>2</v>
      </c>
      <c r="AJ40" s="162"/>
      <c r="AK40" s="162"/>
      <c r="AL40" s="162">
        <f>SUM(AL27:AM39)</f>
        <v>0</v>
      </c>
      <c r="AM40" s="162"/>
      <c r="AN40" s="156"/>
      <c r="AO40" s="156"/>
      <c r="AP40" s="156"/>
      <c r="AQ40" s="4">
        <f>IF(AL40&gt;10,AL40-10,0)</f>
        <v>0</v>
      </c>
    </row>
    <row r="41" spans="4:39" ht="8.25" customHeight="1"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6"/>
      <c r="AB41" s="6"/>
      <c r="AC41" s="7"/>
      <c r="AD41" s="7"/>
      <c r="AE41" s="7"/>
      <c r="AF41" s="7"/>
      <c r="AG41" s="7"/>
      <c r="AH41" s="7"/>
      <c r="AI41" s="23"/>
      <c r="AJ41" s="23"/>
      <c r="AK41" s="23"/>
      <c r="AL41" s="23"/>
      <c r="AM41" s="23"/>
    </row>
    <row r="42" spans="4:83" ht="12.75" customHeight="1">
      <c r="D42" s="24" t="s">
        <v>47</v>
      </c>
      <c r="E42" s="25"/>
      <c r="F42" s="26"/>
      <c r="G42" s="22"/>
      <c r="H42" s="17">
        <v>8</v>
      </c>
      <c r="I42" s="17">
        <v>9</v>
      </c>
      <c r="J42" s="17">
        <v>10</v>
      </c>
      <c r="K42" s="17">
        <v>11</v>
      </c>
      <c r="L42" s="17">
        <v>12</v>
      </c>
      <c r="M42" s="17">
        <v>13</v>
      </c>
      <c r="N42" s="17">
        <v>14</v>
      </c>
      <c r="O42" s="17">
        <v>15</v>
      </c>
      <c r="P42" s="17">
        <v>16</v>
      </c>
      <c r="Q42" s="17">
        <v>17</v>
      </c>
      <c r="R42" s="17">
        <v>18</v>
      </c>
      <c r="S42" s="17">
        <v>19</v>
      </c>
      <c r="T42" s="17">
        <v>20</v>
      </c>
      <c r="U42" s="17">
        <v>21</v>
      </c>
      <c r="V42" s="17">
        <v>22</v>
      </c>
      <c r="W42" s="7"/>
      <c r="X42" s="7"/>
      <c r="Y42" s="7"/>
      <c r="Z42" s="7"/>
      <c r="AA42" s="7"/>
      <c r="AB42" s="7"/>
      <c r="AC42" s="7"/>
      <c r="AD42" s="7"/>
      <c r="AE42" s="160" t="s">
        <v>2</v>
      </c>
      <c r="AF42" s="160"/>
      <c r="AG42" s="160"/>
      <c r="AH42" s="7"/>
      <c r="AI42" s="7"/>
      <c r="AJ42" s="191">
        <f>SUM(AI40:AL40)</f>
        <v>2</v>
      </c>
      <c r="AK42" s="192"/>
      <c r="AL42" s="193"/>
      <c r="AM42" s="7"/>
      <c r="AN42" s="7"/>
      <c r="AO42" s="7"/>
      <c r="AP42" s="7"/>
      <c r="AQ42" s="7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</row>
    <row r="43" spans="4:43" ht="12.75" customHeight="1">
      <c r="D43" s="137" t="s">
        <v>48</v>
      </c>
      <c r="E43" s="138"/>
      <c r="F43" s="138"/>
      <c r="G43" s="139"/>
      <c r="H43" s="18"/>
      <c r="I43" s="18"/>
      <c r="J43" s="18"/>
      <c r="K43" s="18"/>
      <c r="L43" s="27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7"/>
      <c r="X43" s="28" t="s">
        <v>49</v>
      </c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</row>
    <row r="44" spans="4:43" ht="12.75" customHeight="1">
      <c r="D44" s="137" t="s">
        <v>50</v>
      </c>
      <c r="E44" s="138"/>
      <c r="F44" s="138"/>
      <c r="G44" s="139"/>
      <c r="H44" s="18"/>
      <c r="I44" s="18"/>
      <c r="J44" s="18"/>
      <c r="K44" s="18"/>
      <c r="L44" s="27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7"/>
      <c r="X44" s="7"/>
      <c r="Y44" s="28" t="s">
        <v>51</v>
      </c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</row>
    <row r="45" spans="4:43" ht="12">
      <c r="D45" s="137" t="s">
        <v>52</v>
      </c>
      <c r="E45" s="138"/>
      <c r="F45" s="138"/>
      <c r="G45" s="139"/>
      <c r="H45" s="18"/>
      <c r="I45" s="18"/>
      <c r="J45" s="18"/>
      <c r="K45" s="18"/>
      <c r="L45" s="27"/>
      <c r="M45" s="18"/>
      <c r="N45" s="18"/>
      <c r="O45" s="18"/>
      <c r="P45" s="18"/>
      <c r="Q45" s="18">
        <v>1</v>
      </c>
      <c r="R45" s="18">
        <v>1</v>
      </c>
      <c r="S45" s="18"/>
      <c r="T45" s="18"/>
      <c r="U45" s="18"/>
      <c r="V45" s="18"/>
      <c r="W45" s="29"/>
      <c r="X45" s="29" t="s">
        <v>53</v>
      </c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7"/>
    </row>
    <row r="46" spans="4:43" ht="12">
      <c r="D46" s="137" t="s">
        <v>54</v>
      </c>
      <c r="E46" s="138"/>
      <c r="F46" s="138"/>
      <c r="G46" s="139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29"/>
      <c r="X46" s="29"/>
      <c r="Y46" s="29" t="s">
        <v>55</v>
      </c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7"/>
    </row>
    <row r="47" spans="4:43" ht="12">
      <c r="D47" s="137" t="s">
        <v>56</v>
      </c>
      <c r="E47" s="138"/>
      <c r="F47" s="138"/>
      <c r="G47" s="139"/>
      <c r="H47" s="18"/>
      <c r="I47" s="18"/>
      <c r="J47" s="18"/>
      <c r="K47" s="18"/>
      <c r="L47" s="27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7"/>
    </row>
    <row r="48" spans="4:43" ht="12">
      <c r="D48" s="137" t="s">
        <v>57</v>
      </c>
      <c r="E48" s="138"/>
      <c r="F48" s="138"/>
      <c r="G48" s="139"/>
      <c r="H48" s="18"/>
      <c r="I48" s="18"/>
      <c r="J48" s="18"/>
      <c r="K48" s="18"/>
      <c r="L48" s="27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7"/>
    </row>
    <row r="49" spans="4:43" ht="12">
      <c r="D49" s="137" t="s">
        <v>58</v>
      </c>
      <c r="E49" s="138"/>
      <c r="F49" s="138"/>
      <c r="G49" s="139"/>
      <c r="H49" s="18"/>
      <c r="I49" s="18"/>
      <c r="J49" s="18"/>
      <c r="K49" s="18"/>
      <c r="L49" s="27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7"/>
    </row>
    <row r="50" spans="4:43" ht="9" customHeight="1">
      <c r="D50" s="28"/>
      <c r="E50" s="28"/>
      <c r="F50" s="28"/>
      <c r="G50" s="28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7"/>
    </row>
    <row r="51" spans="4:42" ht="12.75" customHeight="1">
      <c r="D51" s="140" t="s">
        <v>59</v>
      </c>
      <c r="E51" s="140"/>
      <c r="F51" s="194" t="s">
        <v>60</v>
      </c>
      <c r="G51" s="195"/>
      <c r="H51" s="195"/>
      <c r="I51" s="195"/>
      <c r="J51" s="195"/>
      <c r="K51" s="195"/>
      <c r="L51" s="196"/>
      <c r="M51" s="197" t="s">
        <v>61</v>
      </c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  <c r="AA51" s="197"/>
      <c r="AB51" s="197"/>
      <c r="AC51" s="162" t="s">
        <v>62</v>
      </c>
      <c r="AD51" s="162"/>
      <c r="AE51" s="162"/>
      <c r="AF51" s="162"/>
      <c r="AG51" s="162"/>
      <c r="AH51" s="162"/>
      <c r="AI51" s="162"/>
      <c r="AJ51" s="162"/>
      <c r="AK51" s="162"/>
      <c r="AL51" s="162"/>
      <c r="AM51" s="162"/>
      <c r="AN51" s="162"/>
      <c r="AO51" s="162"/>
      <c r="AP51" s="162"/>
    </row>
    <row r="52" spans="4:42" ht="12" customHeight="1">
      <c r="D52" s="140"/>
      <c r="E52" s="140"/>
      <c r="F52" s="141" t="s">
        <v>63</v>
      </c>
      <c r="G52" s="142"/>
      <c r="H52" s="142"/>
      <c r="I52" s="142"/>
      <c r="J52" s="142"/>
      <c r="K52" s="142"/>
      <c r="L52" s="143"/>
      <c r="M52" s="159" t="s">
        <v>64</v>
      </c>
      <c r="N52" s="159"/>
      <c r="O52" s="159"/>
      <c r="P52" s="159"/>
      <c r="Q52" s="164" t="s">
        <v>65</v>
      </c>
      <c r="R52" s="164"/>
      <c r="S52" s="164"/>
      <c r="T52" s="164"/>
      <c r="U52" s="159" t="s">
        <v>66</v>
      </c>
      <c r="V52" s="159"/>
      <c r="W52" s="159"/>
      <c r="X52" s="159"/>
      <c r="Y52" s="159" t="s">
        <v>67</v>
      </c>
      <c r="Z52" s="159"/>
      <c r="AA52" s="159"/>
      <c r="AB52" s="159"/>
      <c r="AC52" s="163"/>
      <c r="AD52" s="163"/>
      <c r="AE52" s="163"/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3"/>
    </row>
    <row r="53" spans="4:42" ht="12.75">
      <c r="D53" s="140"/>
      <c r="E53" s="140"/>
      <c r="F53" s="18" t="s">
        <v>22</v>
      </c>
      <c r="G53" s="18" t="s">
        <v>23</v>
      </c>
      <c r="H53" s="18" t="s">
        <v>24</v>
      </c>
      <c r="I53" s="18" t="s">
        <v>16</v>
      </c>
      <c r="J53" s="18" t="s">
        <v>19</v>
      </c>
      <c r="K53" s="18" t="s">
        <v>20</v>
      </c>
      <c r="L53" s="18" t="s">
        <v>21</v>
      </c>
      <c r="M53" s="165" t="s">
        <v>7</v>
      </c>
      <c r="N53" s="165"/>
      <c r="O53" s="165" t="s">
        <v>68</v>
      </c>
      <c r="P53" s="165"/>
      <c r="Q53" s="165" t="s">
        <v>7</v>
      </c>
      <c r="R53" s="165"/>
      <c r="S53" s="165" t="s">
        <v>68</v>
      </c>
      <c r="T53" s="165"/>
      <c r="U53" s="165" t="s">
        <v>7</v>
      </c>
      <c r="V53" s="165"/>
      <c r="W53" s="165" t="s">
        <v>68</v>
      </c>
      <c r="X53" s="165"/>
      <c r="Y53" s="165" t="s">
        <v>7</v>
      </c>
      <c r="Z53" s="165"/>
      <c r="AA53" s="165" t="s">
        <v>68</v>
      </c>
      <c r="AB53" s="198"/>
      <c r="AC53" s="32"/>
      <c r="AD53" s="33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5"/>
    </row>
    <row r="54" spans="4:226" ht="12.75" customHeight="1">
      <c r="D54" s="162">
        <v>1</v>
      </c>
      <c r="E54" s="162"/>
      <c r="F54" s="18"/>
      <c r="G54" s="18"/>
      <c r="H54" s="18">
        <v>2</v>
      </c>
      <c r="I54" s="18"/>
      <c r="J54" s="18"/>
      <c r="K54" s="18"/>
      <c r="L54" s="18">
        <f>IF(N18=0,"",IF(N21&gt;0,N21,"*"))</f>
      </c>
      <c r="M54" s="162">
        <f>SUM(F54:L54)</f>
        <v>2</v>
      </c>
      <c r="N54" s="162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7"/>
      <c r="AC54" s="36"/>
      <c r="AD54" s="28" t="s">
        <v>69</v>
      </c>
      <c r="AE54" s="28"/>
      <c r="AF54" s="28"/>
      <c r="AG54" s="28"/>
      <c r="AH54" s="166">
        <v>8</v>
      </c>
      <c r="AI54" s="166"/>
      <c r="AJ54" s="176"/>
      <c r="AK54" s="176"/>
      <c r="AL54" s="176"/>
      <c r="AM54" s="176"/>
      <c r="AN54" s="176"/>
      <c r="AO54" s="176"/>
      <c r="AP54" s="190"/>
      <c r="HQ54" s="4" t="s">
        <v>17</v>
      </c>
      <c r="HR54" s="4" t="s">
        <v>18</v>
      </c>
    </row>
    <row r="55" spans="4:231" ht="12.75">
      <c r="D55" s="162">
        <v>2</v>
      </c>
      <c r="E55" s="162"/>
      <c r="F55" s="18"/>
      <c r="G55" s="18"/>
      <c r="H55" s="18">
        <v>2</v>
      </c>
      <c r="I55" s="18"/>
      <c r="J55" s="18"/>
      <c r="K55" s="18"/>
      <c r="L55" s="18">
        <f>IF(U18=0,"",IF(U21&gt;0,U21,"*"))</f>
      </c>
      <c r="M55" s="162">
        <f>SUM(F55:L55)</f>
        <v>2</v>
      </c>
      <c r="N55" s="162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7"/>
      <c r="AC55" s="36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37"/>
      <c r="HQ55" t="e">
        <f>yaz(M59)</f>
        <v>#NAME?</v>
      </c>
      <c r="HR55"/>
      <c r="HS55"/>
      <c r="HT55"/>
      <c r="HU55"/>
      <c r="HV55"/>
      <c r="HW55"/>
    </row>
    <row r="56" spans="4:42" ht="12">
      <c r="D56" s="162">
        <v>3</v>
      </c>
      <c r="E56" s="162"/>
      <c r="F56" s="18"/>
      <c r="G56" s="18"/>
      <c r="H56" s="18">
        <v>2</v>
      </c>
      <c r="I56" s="18"/>
      <c r="J56" s="18"/>
      <c r="K56" s="18"/>
      <c r="L56" s="18">
        <f>IF(AB18=0,"",IF(AB21&gt;0,AB21,"*"))</f>
      </c>
      <c r="M56" s="162">
        <f>SUM(F56:L56)</f>
        <v>2</v>
      </c>
      <c r="N56" s="162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7"/>
      <c r="AC56" s="36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37"/>
    </row>
    <row r="57" spans="4:42" ht="12">
      <c r="D57" s="162">
        <v>4</v>
      </c>
      <c r="E57" s="162"/>
      <c r="F57" s="18"/>
      <c r="G57" s="18"/>
      <c r="H57" s="18">
        <v>2</v>
      </c>
      <c r="I57" s="18"/>
      <c r="J57" s="18"/>
      <c r="K57" s="18"/>
      <c r="L57" s="18">
        <f>IF(AI18=0,"",IF(AI21&gt;0,AI21,"*"))</f>
      </c>
      <c r="M57" s="162">
        <f>SUM(F57:L57)</f>
        <v>2</v>
      </c>
      <c r="N57" s="162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7"/>
      <c r="AC57" s="36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37"/>
    </row>
    <row r="58" spans="4:42" ht="12">
      <c r="D58" s="162">
        <v>5</v>
      </c>
      <c r="E58" s="162"/>
      <c r="F58" s="18"/>
      <c r="G58" s="18"/>
      <c r="H58" s="18"/>
      <c r="I58" s="18"/>
      <c r="J58" s="18"/>
      <c r="K58" s="18"/>
      <c r="L58" s="18">
        <f>IF(AP18=0,"",IF(AP21&gt;0,AP21,"*"))</f>
      </c>
      <c r="M58" s="162">
        <f>SUM(F58:L58)</f>
        <v>0</v>
      </c>
      <c r="N58" s="162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7"/>
      <c r="AC58" s="36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37"/>
    </row>
    <row r="59" spans="3:43" ht="12.75">
      <c r="C59" s="7"/>
      <c r="D59" s="7"/>
      <c r="E59" s="7"/>
      <c r="F59" s="7"/>
      <c r="G59" s="7"/>
      <c r="H59" s="148" t="s">
        <v>70</v>
      </c>
      <c r="I59" s="148"/>
      <c r="J59" s="148"/>
      <c r="K59" s="148"/>
      <c r="L59" s="145"/>
      <c r="M59" s="146">
        <f>SUM(M54:N58)</f>
        <v>8</v>
      </c>
      <c r="N59" s="146"/>
      <c r="O59" s="149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38"/>
      <c r="AD59" s="39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1"/>
      <c r="AQ59" s="7"/>
    </row>
    <row r="60" spans="3:43" ht="12"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</row>
    <row r="61" spans="3:231" ht="12.75" customHeight="1">
      <c r="C61" s="7"/>
      <c r="D61" s="7"/>
      <c r="E61" s="7"/>
      <c r="F61" s="31" t="s">
        <v>71</v>
      </c>
      <c r="G61" s="3"/>
      <c r="H61" s="3"/>
      <c r="I61" s="3"/>
      <c r="J61" s="3"/>
      <c r="K61" s="3"/>
      <c r="L61" s="3"/>
      <c r="M61" s="3"/>
      <c r="N61" s="3"/>
      <c r="O61" s="7"/>
      <c r="P61" s="7"/>
      <c r="Q61" s="7"/>
      <c r="R61" s="7"/>
      <c r="S61" s="7"/>
      <c r="T61" s="168"/>
      <c r="U61" s="168"/>
      <c r="V61" s="168"/>
      <c r="W61" s="168"/>
      <c r="X61" s="168"/>
      <c r="Y61" s="168"/>
      <c r="Z61" s="168"/>
      <c r="AA61" s="7"/>
      <c r="AB61" s="7"/>
      <c r="AC61" s="7"/>
      <c r="AD61" s="7"/>
      <c r="AE61" s="30" t="s">
        <v>72</v>
      </c>
      <c r="AH61" s="7"/>
      <c r="AI61" s="7"/>
      <c r="AJ61" s="7"/>
      <c r="AK61" s="7"/>
      <c r="AL61" s="7"/>
      <c r="AM61" s="7"/>
      <c r="AN61" s="7"/>
      <c r="AO61" s="7"/>
      <c r="AP61" s="7"/>
      <c r="AQ61" s="7"/>
      <c r="HW61" s="7" t="s">
        <v>79</v>
      </c>
    </row>
    <row r="62" spans="3:231" ht="12.75" customHeight="1">
      <c r="C62" s="7"/>
      <c r="D62" s="7"/>
      <c r="E62" s="7"/>
      <c r="F62" s="3"/>
      <c r="G62" s="3" t="s">
        <v>131</v>
      </c>
      <c r="H62" s="3"/>
      <c r="I62" s="3"/>
      <c r="J62" s="3"/>
      <c r="K62" s="3"/>
      <c r="L62" s="3"/>
      <c r="M62" s="3"/>
      <c r="N62" s="3"/>
      <c r="O62" s="7"/>
      <c r="P62" s="7"/>
      <c r="Q62" s="7"/>
      <c r="R62" s="7"/>
      <c r="S62" s="7"/>
      <c r="T62" s="7"/>
      <c r="U62" s="7"/>
      <c r="V62" s="23"/>
      <c r="W62" s="23"/>
      <c r="X62" s="7"/>
      <c r="Y62" s="7"/>
      <c r="Z62" s="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HW62" s="4" t="s">
        <v>80</v>
      </c>
    </row>
    <row r="63" spans="3:43" ht="12"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X63" s="7"/>
      <c r="Y63" s="7"/>
      <c r="Z63" s="7"/>
      <c r="AA63" s="7"/>
      <c r="AB63" s="7"/>
      <c r="AC63" s="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7"/>
      <c r="AP63" s="7"/>
      <c r="AQ63" s="7"/>
    </row>
    <row r="64" spans="3:43" ht="12"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</row>
    <row r="65" spans="1:43" s="86" customFormat="1" ht="12">
      <c r="A65" s="4"/>
      <c r="B65" s="4"/>
      <c r="C65" s="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</row>
    <row r="66" spans="1:3" s="86" customFormat="1" ht="12">
      <c r="A66" s="4"/>
      <c r="B66" s="4"/>
      <c r="C66" s="4"/>
    </row>
    <row r="67" spans="1:3" s="86" customFormat="1" ht="12">
      <c r="A67" s="4"/>
      <c r="B67" s="4"/>
      <c r="C67" s="4"/>
    </row>
    <row r="68" spans="1:3" s="86" customFormat="1" ht="12">
      <c r="A68" s="4"/>
      <c r="B68" s="4"/>
      <c r="C68" s="4"/>
    </row>
    <row r="69" spans="1:3" s="86" customFormat="1" ht="12">
      <c r="A69" s="4"/>
      <c r="B69" s="4"/>
      <c r="C69" s="4"/>
    </row>
    <row r="70" spans="1:3" s="86" customFormat="1" ht="12">
      <c r="A70" s="4"/>
      <c r="B70" s="4"/>
      <c r="C70" s="4"/>
    </row>
    <row r="71" spans="1:3" s="86" customFormat="1" ht="12">
      <c r="A71" s="4"/>
      <c r="B71" s="4"/>
      <c r="C71" s="4"/>
    </row>
    <row r="72" spans="1:3" s="86" customFormat="1" ht="12">
      <c r="A72" s="4"/>
      <c r="B72" s="4"/>
      <c r="C72" s="4"/>
    </row>
    <row r="73" spans="1:3" s="86" customFormat="1" ht="12">
      <c r="A73" s="4"/>
      <c r="B73" s="4"/>
      <c r="C73" s="4"/>
    </row>
    <row r="74" spans="1:3" s="86" customFormat="1" ht="12">
      <c r="A74" s="4"/>
      <c r="B74" s="4"/>
      <c r="C74" s="4"/>
    </row>
    <row r="75" spans="1:3" s="86" customFormat="1" ht="12">
      <c r="A75" s="4"/>
      <c r="B75" s="4"/>
      <c r="C75" s="4"/>
    </row>
    <row r="76" spans="1:3" s="86" customFormat="1" ht="12">
      <c r="A76" s="4"/>
      <c r="B76" s="4"/>
      <c r="C76" s="4"/>
    </row>
    <row r="77" spans="1:3" s="86" customFormat="1" ht="12">
      <c r="A77" s="4"/>
      <c r="B77" s="4"/>
      <c r="C77" s="4"/>
    </row>
    <row r="78" spans="1:3" s="86" customFormat="1" ht="12">
      <c r="A78" s="4"/>
      <c r="B78" s="4"/>
      <c r="C78" s="4"/>
    </row>
    <row r="79" spans="1:3" s="86" customFormat="1" ht="12">
      <c r="A79" s="4"/>
      <c r="B79" s="4"/>
      <c r="C79" s="4"/>
    </row>
    <row r="80" spans="1:3" s="86" customFormat="1" ht="12">
      <c r="A80" s="4"/>
      <c r="B80" s="4"/>
      <c r="C80" s="4"/>
    </row>
    <row r="81" spans="1:3" s="86" customFormat="1" ht="12">
      <c r="A81" s="4"/>
      <c r="B81" s="4"/>
      <c r="C81" s="4"/>
    </row>
    <row r="82" spans="1:3" s="86" customFormat="1" ht="12">
      <c r="A82" s="4"/>
      <c r="B82" s="4"/>
      <c r="C82" s="4"/>
    </row>
    <row r="83" spans="1:3" s="86" customFormat="1" ht="12">
      <c r="A83" s="4"/>
      <c r="B83" s="4"/>
      <c r="C83" s="4"/>
    </row>
    <row r="84" spans="1:3" s="86" customFormat="1" ht="12">
      <c r="A84" s="4"/>
      <c r="B84" s="4"/>
      <c r="C84" s="4"/>
    </row>
    <row r="85" spans="1:3" s="86" customFormat="1" ht="12">
      <c r="A85" s="4"/>
      <c r="B85" s="4"/>
      <c r="C85" s="4"/>
    </row>
  </sheetData>
  <sheetProtection/>
  <mergeCells count="207">
    <mergeCell ref="AA62:AR62"/>
    <mergeCell ref="AJ42:AL42"/>
    <mergeCell ref="AE42:AG42"/>
    <mergeCell ref="T61:Z61"/>
    <mergeCell ref="M51:AB51"/>
    <mergeCell ref="AC51:AP52"/>
    <mergeCell ref="AA55:AB55"/>
    <mergeCell ref="M59:N59"/>
    <mergeCell ref="O59:AB59"/>
    <mergeCell ref="AA58:AB58"/>
    <mergeCell ref="Q55:R55"/>
    <mergeCell ref="U56:V56"/>
    <mergeCell ref="W56:X56"/>
    <mergeCell ref="Y56:Z56"/>
    <mergeCell ref="S55:T55"/>
    <mergeCell ref="U55:V55"/>
    <mergeCell ref="Y55:Z55"/>
    <mergeCell ref="W55:X55"/>
    <mergeCell ref="H59:L59"/>
    <mergeCell ref="AA57:AB57"/>
    <mergeCell ref="S57:T57"/>
    <mergeCell ref="U58:V58"/>
    <mergeCell ref="W58:X58"/>
    <mergeCell ref="M58:N58"/>
    <mergeCell ref="Y57:Z57"/>
    <mergeCell ref="W57:X57"/>
    <mergeCell ref="S58:T58"/>
    <mergeCell ref="AA56:AB56"/>
    <mergeCell ref="S56:T56"/>
    <mergeCell ref="Q58:R58"/>
    <mergeCell ref="O57:P57"/>
    <mergeCell ref="O58:P58"/>
    <mergeCell ref="Y58:Z58"/>
    <mergeCell ref="U57:V57"/>
    <mergeCell ref="Q57:R57"/>
    <mergeCell ref="D56:E56"/>
    <mergeCell ref="M56:N56"/>
    <mergeCell ref="M57:N57"/>
    <mergeCell ref="E31:I31"/>
    <mergeCell ref="E32:I32"/>
    <mergeCell ref="J32:W32"/>
    <mergeCell ref="S53:T53"/>
    <mergeCell ref="Q52:T52"/>
    <mergeCell ref="D46:G46"/>
    <mergeCell ref="D47:G47"/>
    <mergeCell ref="D58:E58"/>
    <mergeCell ref="D57:E57"/>
    <mergeCell ref="O56:P56"/>
    <mergeCell ref="E34:I34"/>
    <mergeCell ref="E36:I36"/>
    <mergeCell ref="J34:W34"/>
    <mergeCell ref="M52:P52"/>
    <mergeCell ref="Q53:R53"/>
    <mergeCell ref="S54:T54"/>
    <mergeCell ref="U54:V54"/>
    <mergeCell ref="D48:G48"/>
    <mergeCell ref="F52:L52"/>
    <mergeCell ref="D49:G49"/>
    <mergeCell ref="AN25:AP25"/>
    <mergeCell ref="AN40:AP40"/>
    <mergeCell ref="AI28:AK28"/>
    <mergeCell ref="X29:AB29"/>
    <mergeCell ref="X35:AB35"/>
    <mergeCell ref="AL29:AM29"/>
    <mergeCell ref="AL30:AM30"/>
    <mergeCell ref="X30:AB30"/>
    <mergeCell ref="AC31:AH31"/>
    <mergeCell ref="AI27:AK27"/>
    <mergeCell ref="J31:W31"/>
    <mergeCell ref="AI29:AK29"/>
    <mergeCell ref="AC29:AH29"/>
    <mergeCell ref="AC30:AH30"/>
    <mergeCell ref="AL32:AM32"/>
    <mergeCell ref="AI32:AK32"/>
    <mergeCell ref="J33:W33"/>
    <mergeCell ref="AC33:AH33"/>
    <mergeCell ref="X32:AB32"/>
    <mergeCell ref="X33:AB33"/>
    <mergeCell ref="AC32:AH32"/>
    <mergeCell ref="M55:N55"/>
    <mergeCell ref="D55:E55"/>
    <mergeCell ref="F51:L51"/>
    <mergeCell ref="O55:P55"/>
    <mergeCell ref="M53:N53"/>
    <mergeCell ref="O53:P53"/>
    <mergeCell ref="D54:E54"/>
    <mergeCell ref="D51:E53"/>
    <mergeCell ref="O54:P54"/>
    <mergeCell ref="M54:N54"/>
    <mergeCell ref="N8:AA8"/>
    <mergeCell ref="E30:I30"/>
    <mergeCell ref="N11:W11"/>
    <mergeCell ref="D11:M11"/>
    <mergeCell ref="J30:W30"/>
    <mergeCell ref="D8:M8"/>
    <mergeCell ref="D9:M9"/>
    <mergeCell ref="N9:W9"/>
    <mergeCell ref="N10:W10"/>
    <mergeCell ref="D10:L10"/>
    <mergeCell ref="D43:G43"/>
    <mergeCell ref="D44:G44"/>
    <mergeCell ref="J35:W35"/>
    <mergeCell ref="J36:W36"/>
    <mergeCell ref="E39:I39"/>
    <mergeCell ref="J39:W39"/>
    <mergeCell ref="E40:I40"/>
    <mergeCell ref="J40:W40"/>
    <mergeCell ref="D45:G45"/>
    <mergeCell ref="X34:AB34"/>
    <mergeCell ref="AX25:BL25"/>
    <mergeCell ref="AN26:AP26"/>
    <mergeCell ref="AC28:AH28"/>
    <mergeCell ref="AI31:AK31"/>
    <mergeCell ref="AC27:AH27"/>
    <mergeCell ref="AI30:AK30"/>
    <mergeCell ref="AN28:AP28"/>
    <mergeCell ref="AL28:AM28"/>
    <mergeCell ref="AG11:AK11"/>
    <mergeCell ref="AL11:AP11"/>
    <mergeCell ref="BJ6:BM6"/>
    <mergeCell ref="AL9:AP9"/>
    <mergeCell ref="AL10:AP10"/>
    <mergeCell ref="AG9:AK9"/>
    <mergeCell ref="AG10:AK10"/>
    <mergeCell ref="E12:AP12"/>
    <mergeCell ref="AN27:AP27"/>
    <mergeCell ref="E33:I33"/>
    <mergeCell ref="X31:AB31"/>
    <mergeCell ref="G13:G14"/>
    <mergeCell ref="AC26:AH26"/>
    <mergeCell ref="E25:AM25"/>
    <mergeCell ref="E13:E14"/>
    <mergeCell ref="AL26:AM26"/>
    <mergeCell ref="J26:W26"/>
    <mergeCell ref="D13:D14"/>
    <mergeCell ref="AL27:AM27"/>
    <mergeCell ref="D25:D26"/>
    <mergeCell ref="AI26:AK26"/>
    <mergeCell ref="E26:I26"/>
    <mergeCell ref="X26:AB26"/>
    <mergeCell ref="E27:I27"/>
    <mergeCell ref="F13:F14"/>
    <mergeCell ref="J27:W27"/>
    <mergeCell ref="X27:AB27"/>
    <mergeCell ref="AN34:AP34"/>
    <mergeCell ref="E28:I28"/>
    <mergeCell ref="X28:AB28"/>
    <mergeCell ref="J28:W28"/>
    <mergeCell ref="J29:W29"/>
    <mergeCell ref="E29:I29"/>
    <mergeCell ref="AN33:AP33"/>
    <mergeCell ref="AL33:AM33"/>
    <mergeCell ref="AI33:AK33"/>
    <mergeCell ref="AN32:AP32"/>
    <mergeCell ref="AI34:AK34"/>
    <mergeCell ref="AL35:AM35"/>
    <mergeCell ref="AC34:AH34"/>
    <mergeCell ref="AL34:AM34"/>
    <mergeCell ref="AC35:AH35"/>
    <mergeCell ref="AL37:AM37"/>
    <mergeCell ref="AC36:AH36"/>
    <mergeCell ref="AC37:AH37"/>
    <mergeCell ref="AI36:AK36"/>
    <mergeCell ref="X36:AB36"/>
    <mergeCell ref="AN36:AP36"/>
    <mergeCell ref="E35:I35"/>
    <mergeCell ref="AI35:AK35"/>
    <mergeCell ref="AL36:AM36"/>
    <mergeCell ref="AN35:AP35"/>
    <mergeCell ref="AN39:AP39"/>
    <mergeCell ref="AC39:AH39"/>
    <mergeCell ref="E37:I37"/>
    <mergeCell ref="AI37:AK37"/>
    <mergeCell ref="AN37:AP37"/>
    <mergeCell ref="J37:W37"/>
    <mergeCell ref="AN38:AP38"/>
    <mergeCell ref="E38:I38"/>
    <mergeCell ref="J38:W38"/>
    <mergeCell ref="X37:AB37"/>
    <mergeCell ref="AL38:AM38"/>
    <mergeCell ref="AC38:AH38"/>
    <mergeCell ref="AI38:AK38"/>
    <mergeCell ref="X38:AB38"/>
    <mergeCell ref="AL40:AM40"/>
    <mergeCell ref="AI39:AK39"/>
    <mergeCell ref="X40:AB40"/>
    <mergeCell ref="AC40:AH40"/>
    <mergeCell ref="U53:V53"/>
    <mergeCell ref="AN31:AP31"/>
    <mergeCell ref="AL31:AM31"/>
    <mergeCell ref="AH54:AI54"/>
    <mergeCell ref="AA54:AB54"/>
    <mergeCell ref="Y52:AB52"/>
    <mergeCell ref="Y53:Z53"/>
    <mergeCell ref="AI40:AK40"/>
    <mergeCell ref="X39:AB39"/>
    <mergeCell ref="AL39:AM39"/>
    <mergeCell ref="W53:X53"/>
    <mergeCell ref="U52:X52"/>
    <mergeCell ref="AN29:AP29"/>
    <mergeCell ref="Q56:R56"/>
    <mergeCell ref="AJ54:AP54"/>
    <mergeCell ref="Q54:R54"/>
    <mergeCell ref="W54:X54"/>
    <mergeCell ref="Y54:Z54"/>
    <mergeCell ref="AN30:AP30"/>
    <mergeCell ref="AA53:AB53"/>
  </mergeCells>
  <conditionalFormatting sqref="CJ26 F54:AB58 H15:AP15 H43:V49 E27:AP40">
    <cfRule type="cellIs" priority="1" dxfId="0" operator="equal" stopIfTrue="1">
      <formula>0</formula>
    </cfRule>
  </conditionalFormatting>
  <dataValidations count="2">
    <dataValidation type="whole" allowBlank="1" showInputMessage="1" showErrorMessage="1" errorTitle="1 ile  5 ARASINDA RAKAM GİRİNİZ!" error="&#10;1:&quot;Prof.Dr.&quot;&#10;2:&quot;Doç.Dr.&quot;&#10;3:&quot;Yrd.Doç.Dr.&quot;&#10;4:&quot;Öğr.Gör.&quot;&#10;5:&quot;Okutman&quot;&#10;6:&quot;Dışardan&quot;" sqref="M10">
      <formula1>1</formula1>
      <formula2>6</formula2>
    </dataValidation>
    <dataValidation allowBlank="1" showInputMessage="1" showErrorMessage="1" promptTitle="DİKKAT" prompt="BU KISMA DERSLERİN&#10;TEORİ ve UYGULAMA KISMI ile ÖĞRENCİ SAYILARINI GİRİNİZ&#10;" sqref="AI27:AP39"/>
  </dataValidations>
  <printOptions/>
  <pageMargins left="0.51" right="0.34" top="0.52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R25"/>
  <sheetViews>
    <sheetView showGridLines="0" zoomScalePageLayoutView="0" workbookViewId="0" topLeftCell="A7">
      <selection activeCell="K23" sqref="K23:O24"/>
    </sheetView>
  </sheetViews>
  <sheetFormatPr defaultColWidth="26.25390625" defaultRowHeight="12.75"/>
  <cols>
    <col min="1" max="1" width="21.00390625" style="62" customWidth="1"/>
    <col min="2" max="2" width="21.625" style="62" customWidth="1"/>
    <col min="3" max="3" width="16.625" style="70" customWidth="1"/>
    <col min="4" max="4" width="6.75390625" style="70" customWidth="1"/>
    <col min="5" max="5" width="27.25390625" style="62" customWidth="1"/>
    <col min="6" max="6" width="3.25390625" style="71" bestFit="1" customWidth="1"/>
    <col min="7" max="7" width="8.375" style="71" customWidth="1"/>
    <col min="8" max="8" width="17.875" style="62" customWidth="1"/>
    <col min="9" max="9" width="2.875" style="72" customWidth="1"/>
    <col min="10" max="10" width="3.125" style="62" hidden="1" customWidth="1"/>
    <col min="11" max="15" width="4.25390625" style="62" customWidth="1"/>
    <col min="16" max="17" width="7.25390625" style="62" hidden="1" customWidth="1"/>
    <col min="18" max="200" width="7.25390625" style="62" customWidth="1"/>
    <col min="201" max="16384" width="26.25390625" style="62" customWidth="1"/>
  </cols>
  <sheetData>
    <row r="1" spans="1:15" ht="21.75" customHeight="1" thickBot="1" thickTop="1">
      <c r="A1" s="249" t="s">
        <v>86</v>
      </c>
      <c r="B1" s="250"/>
      <c r="C1" s="251"/>
      <c r="D1" s="252" t="s">
        <v>91</v>
      </c>
      <c r="E1" s="253"/>
      <c r="F1" s="258" t="s">
        <v>109</v>
      </c>
      <c r="G1" s="217" t="s">
        <v>111</v>
      </c>
      <c r="H1" s="241" t="s">
        <v>106</v>
      </c>
      <c r="I1" s="211" t="s">
        <v>108</v>
      </c>
      <c r="J1" s="231"/>
      <c r="K1" s="229" t="str">
        <f>A14</f>
        <v>Prof.</v>
      </c>
      <c r="L1" s="229" t="str">
        <f>A15</f>
        <v>Doç.</v>
      </c>
      <c r="M1" s="229" t="str">
        <f>A16</f>
        <v>Yrd.Doç.</v>
      </c>
      <c r="N1" s="229" t="s">
        <v>121</v>
      </c>
      <c r="O1" s="229" t="s">
        <v>107</v>
      </c>
    </row>
    <row r="2" spans="1:15" ht="27.75" customHeight="1" thickBot="1" thickTop="1">
      <c r="A2" s="88"/>
      <c r="B2" s="89" t="s">
        <v>87</v>
      </c>
      <c r="C2" s="90" t="s">
        <v>3</v>
      </c>
      <c r="D2" s="91" t="s">
        <v>105</v>
      </c>
      <c r="E2" s="92" t="s">
        <v>92</v>
      </c>
      <c r="F2" s="259"/>
      <c r="G2" s="218"/>
      <c r="H2" s="242"/>
      <c r="I2" s="212"/>
      <c r="J2" s="232"/>
      <c r="K2" s="230"/>
      <c r="L2" s="230"/>
      <c r="M2" s="230"/>
      <c r="N2" s="230"/>
      <c r="O2" s="230"/>
    </row>
    <row r="3" spans="1:18" ht="15.75" customHeight="1" thickBot="1" thickTop="1">
      <c r="A3" s="93" t="s">
        <v>82</v>
      </c>
      <c r="B3" s="51" t="s">
        <v>124</v>
      </c>
      <c r="C3" s="52" t="s">
        <v>118</v>
      </c>
      <c r="D3" s="53" t="e">
        <f>#REF!</f>
        <v>#REF!</v>
      </c>
      <c r="E3" s="54" t="s">
        <v>93</v>
      </c>
      <c r="F3" s="74">
        <v>1</v>
      </c>
      <c r="G3" s="74"/>
      <c r="H3" s="75"/>
      <c r="I3" s="76"/>
      <c r="J3" s="77"/>
      <c r="K3" s="77"/>
      <c r="L3" s="77"/>
      <c r="M3" s="77"/>
      <c r="N3" s="77"/>
      <c r="O3" s="77"/>
      <c r="P3" s="63" t="e">
        <f aca="true" t="shared" si="0" ref="P3:P10">IF(D3="","",D3&amp;Q3&amp;E3)</f>
        <v>#REF!</v>
      </c>
      <c r="Q3" s="64" t="s">
        <v>99</v>
      </c>
      <c r="R3" s="63"/>
    </row>
    <row r="4" spans="1:18" ht="15.75" customHeight="1" thickBot="1" thickTop="1">
      <c r="A4" s="93" t="s">
        <v>4</v>
      </c>
      <c r="B4" s="51" t="s">
        <v>122</v>
      </c>
      <c r="C4" s="52" t="s">
        <v>123</v>
      </c>
      <c r="D4" s="53">
        <v>1</v>
      </c>
      <c r="E4" s="54" t="s">
        <v>94</v>
      </c>
      <c r="F4" s="74">
        <v>2</v>
      </c>
      <c r="G4" s="74"/>
      <c r="H4" s="75"/>
      <c r="I4" s="76"/>
      <c r="J4" s="77"/>
      <c r="K4" s="77"/>
      <c r="L4" s="77"/>
      <c r="M4" s="77"/>
      <c r="N4" s="77"/>
      <c r="O4" s="77"/>
      <c r="P4" s="63" t="str">
        <f t="shared" si="0"/>
        <v>1 Adet Yönetim Kurulu Kararı</v>
      </c>
      <c r="Q4" s="64" t="s">
        <v>99</v>
      </c>
      <c r="R4" s="105"/>
    </row>
    <row r="5" spans="1:18" ht="15.75" customHeight="1" thickBot="1" thickTop="1">
      <c r="A5" s="93" t="s">
        <v>88</v>
      </c>
      <c r="B5" s="51" t="s">
        <v>119</v>
      </c>
      <c r="C5" s="52" t="s">
        <v>5</v>
      </c>
      <c r="D5" s="53">
        <v>1</v>
      </c>
      <c r="E5" s="54" t="s">
        <v>95</v>
      </c>
      <c r="F5" s="74">
        <v>3</v>
      </c>
      <c r="G5" s="74"/>
      <c r="H5" s="75"/>
      <c r="I5" s="76"/>
      <c r="J5" s="77"/>
      <c r="K5" s="77"/>
      <c r="L5" s="77"/>
      <c r="M5" s="77"/>
      <c r="N5" s="77"/>
      <c r="O5" s="77"/>
      <c r="P5" s="63" t="str">
        <f t="shared" si="0"/>
        <v>1 Adet Çeşitli Ödemeler Bordrosu</v>
      </c>
      <c r="Q5" s="64" t="s">
        <v>99</v>
      </c>
      <c r="R5" s="105"/>
    </row>
    <row r="6" spans="1:18" ht="15.75" customHeight="1" thickBot="1" thickTop="1">
      <c r="A6" s="93" t="s">
        <v>83</v>
      </c>
      <c r="B6" s="256" t="s">
        <v>120</v>
      </c>
      <c r="C6" s="257"/>
      <c r="D6" s="53">
        <v>1</v>
      </c>
      <c r="E6" s="54" t="s">
        <v>96</v>
      </c>
      <c r="F6" s="74">
        <v>4</v>
      </c>
      <c r="G6" s="74"/>
      <c r="H6" s="75"/>
      <c r="I6" s="76"/>
      <c r="J6" s="77"/>
      <c r="K6" s="77"/>
      <c r="L6" s="77"/>
      <c r="M6" s="77"/>
      <c r="N6" s="77"/>
      <c r="O6" s="77"/>
      <c r="P6" s="63" t="str">
        <f t="shared" si="0"/>
        <v>1 Adet Ekders Çizelgesi</v>
      </c>
      <c r="Q6" s="64" t="s">
        <v>99</v>
      </c>
      <c r="R6" s="105"/>
    </row>
    <row r="7" spans="1:18" ht="15.75" customHeight="1" thickBot="1" thickTop="1">
      <c r="A7" s="93" t="s">
        <v>84</v>
      </c>
      <c r="B7" s="51">
        <v>0</v>
      </c>
      <c r="C7" s="52"/>
      <c r="D7" s="53">
        <v>1</v>
      </c>
      <c r="E7" s="54" t="s">
        <v>97</v>
      </c>
      <c r="F7" s="74">
        <v>5</v>
      </c>
      <c r="G7" s="74"/>
      <c r="H7" s="75"/>
      <c r="I7" s="76"/>
      <c r="J7" s="77"/>
      <c r="K7" s="77"/>
      <c r="L7" s="77"/>
      <c r="M7" s="77"/>
      <c r="N7" s="77"/>
      <c r="O7" s="77"/>
      <c r="P7" s="63" t="str">
        <f t="shared" si="0"/>
        <v>1 Adet Yazı</v>
      </c>
      <c r="Q7" s="64" t="s">
        <v>99</v>
      </c>
      <c r="R7" s="65"/>
    </row>
    <row r="8" spans="1:18" ht="15.75" customHeight="1" thickBot="1" thickTop="1">
      <c r="A8" s="94" t="s">
        <v>89</v>
      </c>
      <c r="B8" s="55" t="s">
        <v>127</v>
      </c>
      <c r="C8" s="56"/>
      <c r="D8" s="53">
        <v>2</v>
      </c>
      <c r="E8" s="54" t="s">
        <v>100</v>
      </c>
      <c r="F8" s="74">
        <v>6</v>
      </c>
      <c r="G8" s="74"/>
      <c r="H8" s="75"/>
      <c r="I8" s="76"/>
      <c r="J8" s="77"/>
      <c r="K8" s="77"/>
      <c r="L8" s="77"/>
      <c r="M8" s="77"/>
      <c r="N8" s="77"/>
      <c r="O8" s="77"/>
      <c r="P8" s="63" t="str">
        <f t="shared" si="0"/>
        <v>2 Adet  </v>
      </c>
      <c r="Q8" s="64" t="s">
        <v>99</v>
      </c>
      <c r="R8" s="63"/>
    </row>
    <row r="9" spans="1:18" ht="15.75" customHeight="1" thickBot="1" thickTop="1">
      <c r="A9" s="94" t="s">
        <v>90</v>
      </c>
      <c r="B9" s="57">
        <v>2008</v>
      </c>
      <c r="C9" s="56" t="s">
        <v>100</v>
      </c>
      <c r="D9" s="53">
        <v>3</v>
      </c>
      <c r="E9" s="54" t="s">
        <v>98</v>
      </c>
      <c r="F9" s="74">
        <v>7</v>
      </c>
      <c r="G9" s="74"/>
      <c r="H9" s="78"/>
      <c r="I9" s="79"/>
      <c r="J9" s="77"/>
      <c r="K9" s="80"/>
      <c r="L9" s="80"/>
      <c r="M9" s="80"/>
      <c r="N9" s="80"/>
      <c r="O9" s="80"/>
      <c r="P9" s="63" t="str">
        <f t="shared" si="0"/>
        <v>3 Adet Haft.Ders Programı ve Çizelgesi</v>
      </c>
      <c r="Q9" s="64" t="s">
        <v>99</v>
      </c>
      <c r="R9" s="63"/>
    </row>
    <row r="10" spans="1:17" ht="14.25" thickBot="1" thickTop="1">
      <c r="A10" s="95" t="s">
        <v>85</v>
      </c>
      <c r="B10" s="73" t="str">
        <f ca="1">IF(C10="",TODAY(),C10)</f>
        <v>…/09/.2008</v>
      </c>
      <c r="C10" s="58" t="s">
        <v>126</v>
      </c>
      <c r="D10" s="59"/>
      <c r="E10" s="60"/>
      <c r="F10" s="74">
        <v>8</v>
      </c>
      <c r="G10" s="74"/>
      <c r="H10" s="81"/>
      <c r="I10" s="82"/>
      <c r="J10" s="77"/>
      <c r="K10" s="83"/>
      <c r="L10" s="83"/>
      <c r="M10" s="84"/>
      <c r="N10" s="84"/>
      <c r="O10" s="83"/>
      <c r="P10" s="63">
        <f t="shared" si="0"/>
      </c>
      <c r="Q10" s="64" t="s">
        <v>99</v>
      </c>
    </row>
    <row r="11" spans="1:15" ht="14.25" customHeight="1" thickBot="1" thickTop="1">
      <c r="A11" s="66"/>
      <c r="B11" s="67" t="str">
        <f>IF(C10="",B10,C10)</f>
        <v>…/09/.2008</v>
      </c>
      <c r="C11" s="68"/>
      <c r="D11" s="68"/>
      <c r="E11" s="66"/>
      <c r="F11" s="74">
        <v>9</v>
      </c>
      <c r="G11" s="74"/>
      <c r="H11" s="81"/>
      <c r="I11" s="82"/>
      <c r="J11" s="77"/>
      <c r="K11" s="83"/>
      <c r="L11" s="83"/>
      <c r="M11" s="84"/>
      <c r="N11" s="84"/>
      <c r="O11" s="83"/>
    </row>
    <row r="12" spans="1:15" ht="16.5" thickTop="1">
      <c r="A12" s="254" t="s">
        <v>101</v>
      </c>
      <c r="B12" s="255"/>
      <c r="C12" s="255"/>
      <c r="D12" s="255"/>
      <c r="E12" s="213" t="s">
        <v>102</v>
      </c>
      <c r="F12" s="74">
        <v>10</v>
      </c>
      <c r="G12" s="74"/>
      <c r="H12" s="81"/>
      <c r="I12" s="82"/>
      <c r="J12" s="77"/>
      <c r="K12" s="83"/>
      <c r="L12" s="83"/>
      <c r="M12" s="84"/>
      <c r="N12" s="84"/>
      <c r="O12" s="83"/>
    </row>
    <row r="13" spans="1:15" s="69" customFormat="1" ht="16.5" customHeight="1">
      <c r="A13" s="96" t="s">
        <v>6</v>
      </c>
      <c r="B13" s="97" t="s">
        <v>9</v>
      </c>
      <c r="C13" s="97" t="s">
        <v>10</v>
      </c>
      <c r="D13" s="98" t="s">
        <v>11</v>
      </c>
      <c r="E13" s="214"/>
      <c r="F13" s="74">
        <v>11</v>
      </c>
      <c r="G13" s="74"/>
      <c r="H13" s="81"/>
      <c r="I13" s="82"/>
      <c r="J13" s="77"/>
      <c r="K13" s="83"/>
      <c r="L13" s="83"/>
      <c r="M13" s="84"/>
      <c r="N13" s="84"/>
      <c r="O13" s="83"/>
    </row>
    <row r="14" spans="1:15" ht="12.75">
      <c r="A14" s="85" t="s">
        <v>12</v>
      </c>
      <c r="B14" s="85">
        <v>300</v>
      </c>
      <c r="C14" s="115">
        <v>0.044745</v>
      </c>
      <c r="D14" s="113">
        <v>13.42</v>
      </c>
      <c r="E14" s="215"/>
      <c r="F14" s="74">
        <v>12</v>
      </c>
      <c r="G14" s="74"/>
      <c r="H14" s="81"/>
      <c r="I14" s="82"/>
      <c r="J14" s="77"/>
      <c r="K14" s="83"/>
      <c r="L14" s="83"/>
      <c r="M14" s="84"/>
      <c r="N14" s="84"/>
      <c r="O14" s="84"/>
    </row>
    <row r="15" spans="1:15" ht="12" customHeight="1">
      <c r="A15" s="85" t="s">
        <v>13</v>
      </c>
      <c r="B15" s="85">
        <v>250</v>
      </c>
      <c r="C15" s="115">
        <v>0.044745</v>
      </c>
      <c r="D15" s="113">
        <v>11.18</v>
      </c>
      <c r="E15" s="215"/>
      <c r="F15" s="74">
        <v>13</v>
      </c>
      <c r="G15" s="74"/>
      <c r="H15" s="81"/>
      <c r="I15" s="82"/>
      <c r="J15" s="77"/>
      <c r="K15" s="83"/>
      <c r="L15" s="83"/>
      <c r="M15" s="84"/>
      <c r="N15" s="84"/>
      <c r="O15" s="84"/>
    </row>
    <row r="16" spans="1:15" ht="12.75">
      <c r="A16" s="85" t="s">
        <v>14</v>
      </c>
      <c r="B16" s="85">
        <v>200</v>
      </c>
      <c r="C16" s="115">
        <v>0.044745</v>
      </c>
      <c r="D16" s="113">
        <v>8.94</v>
      </c>
      <c r="E16" s="215"/>
      <c r="F16" s="74">
        <v>14</v>
      </c>
      <c r="G16" s="74"/>
      <c r="H16" s="81"/>
      <c r="I16" s="82"/>
      <c r="J16" s="77"/>
      <c r="K16" s="83"/>
      <c r="L16" s="83"/>
      <c r="M16" s="83"/>
      <c r="N16" s="84"/>
      <c r="O16" s="84"/>
    </row>
    <row r="17" spans="1:15" ht="13.5" thickBot="1">
      <c r="A17" s="85" t="s">
        <v>110</v>
      </c>
      <c r="B17" s="85">
        <v>160</v>
      </c>
      <c r="C17" s="115">
        <v>0.044745</v>
      </c>
      <c r="D17" s="114">
        <v>7.15</v>
      </c>
      <c r="E17" s="216"/>
      <c r="F17" s="74">
        <v>15</v>
      </c>
      <c r="G17" s="74"/>
      <c r="H17" s="81"/>
      <c r="I17" s="82"/>
      <c r="J17" s="77"/>
      <c r="K17" s="83"/>
      <c r="L17" s="83"/>
      <c r="M17" s="83"/>
      <c r="N17" s="83"/>
      <c r="O17" s="84"/>
    </row>
    <row r="18" spans="1:15" ht="17.25" thickBot="1" thickTop="1">
      <c r="A18" s="219" t="s">
        <v>113</v>
      </c>
      <c r="B18" s="220"/>
      <c r="C18" s="220"/>
      <c r="D18" s="100">
        <v>1</v>
      </c>
      <c r="E18" s="221" t="s">
        <v>112</v>
      </c>
      <c r="F18" s="74">
        <v>16</v>
      </c>
      <c r="G18" s="74"/>
      <c r="H18" s="81"/>
      <c r="I18" s="82"/>
      <c r="J18" s="77"/>
      <c r="K18" s="83"/>
      <c r="L18" s="83"/>
      <c r="M18" s="83"/>
      <c r="N18" s="83"/>
      <c r="O18" s="84"/>
    </row>
    <row r="19" spans="1:15" ht="16.5" thickBot="1">
      <c r="A19" s="234" t="s">
        <v>114</v>
      </c>
      <c r="B19" s="234"/>
      <c r="C19" s="219"/>
      <c r="D19" s="99">
        <v>31</v>
      </c>
      <c r="E19" s="222"/>
      <c r="F19" s="74">
        <v>17</v>
      </c>
      <c r="G19" s="74"/>
      <c r="H19" s="81"/>
      <c r="I19" s="82"/>
      <c r="J19" s="77"/>
      <c r="K19" s="83"/>
      <c r="L19" s="83"/>
      <c r="M19" s="84"/>
      <c r="N19" s="83"/>
      <c r="O19" s="83"/>
    </row>
    <row r="20" spans="1:15" ht="12.75">
      <c r="A20" s="243" t="s">
        <v>103</v>
      </c>
      <c r="B20" s="244"/>
      <c r="C20" s="244"/>
      <c r="D20" s="244"/>
      <c r="E20" s="244"/>
      <c r="F20" s="74">
        <v>18</v>
      </c>
      <c r="G20" s="74"/>
      <c r="H20" s="81" t="s">
        <v>125</v>
      </c>
      <c r="I20" s="82">
        <v>5</v>
      </c>
      <c r="J20" s="77"/>
      <c r="K20" s="84"/>
      <c r="L20" s="83"/>
      <c r="M20" s="84"/>
      <c r="N20" s="84" t="s">
        <v>117</v>
      </c>
      <c r="O20" s="84"/>
    </row>
    <row r="21" spans="1:15" ht="13.5" customHeight="1">
      <c r="A21" s="245"/>
      <c r="B21" s="246"/>
      <c r="C21" s="246"/>
      <c r="D21" s="246"/>
      <c r="E21" s="246"/>
      <c r="F21" s="74">
        <v>19</v>
      </c>
      <c r="G21" s="74"/>
      <c r="H21" s="81"/>
      <c r="I21" s="82"/>
      <c r="J21" s="77"/>
      <c r="K21" s="83"/>
      <c r="L21" s="83"/>
      <c r="M21" s="83"/>
      <c r="N21" s="83"/>
      <c r="O21" s="83"/>
    </row>
    <row r="22" spans="1:15" ht="13.5" thickBot="1">
      <c r="A22" s="245"/>
      <c r="B22" s="246"/>
      <c r="C22" s="246"/>
      <c r="D22" s="246"/>
      <c r="E22" s="246"/>
      <c r="F22" s="102">
        <v>20</v>
      </c>
      <c r="G22" s="102"/>
      <c r="H22" s="103"/>
      <c r="I22" s="104"/>
      <c r="J22" s="77"/>
      <c r="K22" s="101"/>
      <c r="L22" s="101"/>
      <c r="M22" s="101"/>
      <c r="N22" s="101"/>
      <c r="O22" s="101"/>
    </row>
    <row r="23" spans="1:15" ht="22.5" customHeight="1">
      <c r="A23" s="245"/>
      <c r="B23" s="246"/>
      <c r="C23" s="246"/>
      <c r="D23" s="246"/>
      <c r="E23" s="246"/>
      <c r="F23" s="235" t="s">
        <v>115</v>
      </c>
      <c r="G23" s="236"/>
      <c r="H23" s="236"/>
      <c r="I23" s="237"/>
      <c r="K23" s="223" t="s">
        <v>116</v>
      </c>
      <c r="L23" s="224"/>
      <c r="M23" s="224"/>
      <c r="N23" s="224"/>
      <c r="O23" s="225"/>
    </row>
    <row r="24" spans="1:15" ht="30.75" customHeight="1" thickBot="1">
      <c r="A24" s="247"/>
      <c r="B24" s="248"/>
      <c r="C24" s="248"/>
      <c r="D24" s="248"/>
      <c r="E24" s="248"/>
      <c r="F24" s="238"/>
      <c r="G24" s="239"/>
      <c r="H24" s="239"/>
      <c r="I24" s="240"/>
      <c r="K24" s="226"/>
      <c r="L24" s="227"/>
      <c r="M24" s="227"/>
      <c r="N24" s="227"/>
      <c r="O24" s="228"/>
    </row>
    <row r="25" spans="1:2" ht="15.75" customHeight="1">
      <c r="A25" s="233"/>
      <c r="B25" s="233"/>
    </row>
  </sheetData>
  <sheetProtection/>
  <mergeCells count="22">
    <mergeCell ref="A25:B25"/>
    <mergeCell ref="A19:C19"/>
    <mergeCell ref="F23:I24"/>
    <mergeCell ref="H1:H2"/>
    <mergeCell ref="A20:E24"/>
    <mergeCell ref="A1:C1"/>
    <mergeCell ref="D1:E1"/>
    <mergeCell ref="A12:D12"/>
    <mergeCell ref="B6:C6"/>
    <mergeCell ref="F1:F2"/>
    <mergeCell ref="K23:O24"/>
    <mergeCell ref="K1:K2"/>
    <mergeCell ref="L1:L2"/>
    <mergeCell ref="J1:J2"/>
    <mergeCell ref="O1:O2"/>
    <mergeCell ref="M1:M2"/>
    <mergeCell ref="N1:N2"/>
    <mergeCell ref="I1:I2"/>
    <mergeCell ref="E12:E17"/>
    <mergeCell ref="G1:G2"/>
    <mergeCell ref="A18:C18"/>
    <mergeCell ref="E18:E19"/>
  </mergeCells>
  <dataValidations count="6">
    <dataValidation errorStyle="warning" type="whole" allowBlank="1" showInputMessage="1" showErrorMessage="1" promptTitle="TARİH SEÇİMİNİZİ YAPIN!" prompt="Bugünün tarihinin geçerli olmasını istemiyorsanız yan hücreye ilgili tarihi  giriniz" errorTitle="TARİH SEÇİMİNİZİ YAPIN!" error="Bugünün  tarihinin  geçerli   olmasını &#10;iste miyorsanız bu hücreden ESC  ile &#10;çıkarak yan tarafta bulunan hücreye &#10;ilgili tarihi  giriniz." sqref="B10">
      <formula1>100000</formula1>
      <formula2>100001</formula2>
    </dataValidation>
    <dataValidation errorStyle="warning" type="whole" allowBlank="1" showInputMessage="1" showErrorMessage="1" errorTitle="D İ K K A T" error="TEKRAR DENEYİN VE YALNIZCA SAYISAL DEĞER GİRİN" sqref="D3:D10">
      <formula1>1</formula1>
      <formula2>20</formula2>
    </dataValidation>
    <dataValidation type="whole" allowBlank="1" showInputMessage="1" showErrorMessage="1" errorTitle="UYARI" error="BU HÜCREYİ LÜTFEN SİLMEYİNİZ" sqref="E12:E15 P14:R17">
      <formula1>50000</formula1>
      <formula2>50001</formula2>
    </dataValidation>
    <dataValidation type="whole" operator="equal" allowBlank="1" showInputMessage="1" showErrorMessage="1" errorTitle="UYARI" error="BU HÜCREYİ LÜTFEN SİLMEYİNİZ" sqref="A20">
      <formula1>50000</formula1>
    </dataValidation>
    <dataValidation type="whole" allowBlank="1" showInputMessage="1" showErrorMessage="1" errorTitle="DİKKAT" error="Ayın 1'i ile 31 arasında ilk ek ders alınan &#10;P A Z A R T E S İ  gününü sayı olarak girmelisiniz." sqref="D18">
      <formula1>1</formula1>
      <formula2>31</formula2>
    </dataValidation>
    <dataValidation type="whole" allowBlank="1" showInputMessage="1" showErrorMessage="1" errorTitle="DİKKAT" error="Ayın 1'i ile 31 arasında  S O N  ek ders alınan &#10;günü sayı olarak girmelisiniz." sqref="D19">
      <formula1>1</formula1>
      <formula2>31</formula2>
    </dataValidation>
  </dataValidations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D1:BY5"/>
  <sheetViews>
    <sheetView showGridLines="0" zoomScale="65" zoomScaleNormal="65" zoomScalePageLayoutView="0" workbookViewId="0" topLeftCell="A1">
      <selection activeCell="G28" sqref="G28"/>
    </sheetView>
  </sheetViews>
  <sheetFormatPr defaultColWidth="4.375" defaultRowHeight="12.75"/>
  <cols>
    <col min="1" max="2" width="4.375" style="106" customWidth="1"/>
    <col min="3" max="3" width="4.375" style="107" customWidth="1"/>
    <col min="4" max="42" width="4.375" style="106" customWidth="1"/>
    <col min="43" max="43" width="4.375" style="107" customWidth="1"/>
    <col min="44" max="16384" width="4.375" style="106" customWidth="1"/>
  </cols>
  <sheetData>
    <row r="1" spans="4:77" ht="44.25" customHeight="1">
      <c r="D1" s="108"/>
      <c r="E1" s="260" t="s">
        <v>32</v>
      </c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  <c r="AO1" s="260"/>
      <c r="AP1" s="260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</row>
    <row r="2" spans="4:42" ht="44.25" customHeight="1">
      <c r="D2" s="262" t="s">
        <v>33</v>
      </c>
      <c r="E2" s="261" t="s">
        <v>34</v>
      </c>
      <c r="F2" s="261" t="s">
        <v>35</v>
      </c>
      <c r="G2" s="261" t="s">
        <v>2</v>
      </c>
      <c r="H2" s="110">
        <v>22</v>
      </c>
      <c r="I2" s="110">
        <v>23</v>
      </c>
      <c r="J2" s="110">
        <f>IF(günler!I2=0,0,IF(günler!I2&gt;=MENÜ!$D$19,0,I2+1))</f>
        <v>24</v>
      </c>
      <c r="K2" s="110">
        <f>IF(günler!J2=0,0,IF(günler!J2&gt;=MENÜ!$D$19,0,J2+1))</f>
        <v>25</v>
      </c>
      <c r="L2" s="110">
        <f>IF(günler!K2=0,0,IF(günler!K2&gt;=MENÜ!$D$19,0,K2+1))</f>
        <v>26</v>
      </c>
      <c r="M2" s="110">
        <f>IF(günler!L2=0,0,IF(günler!L2&gt;=MENÜ!$D$19,0,L2+1))</f>
        <v>27</v>
      </c>
      <c r="N2" s="110">
        <f>IF(günler!M2=0,0,IF(günler!M2&gt;=MENÜ!$D$19,0,M2+1))</f>
        <v>28</v>
      </c>
      <c r="O2" s="110">
        <v>0</v>
      </c>
      <c r="P2" s="110">
        <f>IF(günler!O2=0,0,IF(günler!O2&gt;=MENÜ!$D$19,0,O2+1))</f>
        <v>0</v>
      </c>
      <c r="Q2" s="110">
        <f>IF(günler!P2=0,0,IF(günler!P2&gt;=MENÜ!$D$19,0,P2+1))</f>
        <v>0</v>
      </c>
      <c r="R2" s="110">
        <f>IF(günler!Q2=0,0,IF(günler!Q2&gt;=MENÜ!$D$19,0,Q2+1))</f>
        <v>0</v>
      </c>
      <c r="S2" s="110">
        <f>IF(günler!R2=0,0,IF(günler!R2&gt;=MENÜ!$D$19,0,R2+1))</f>
        <v>0</v>
      </c>
      <c r="T2" s="110">
        <f>IF(günler!S2=0,0,IF(günler!S2&gt;=MENÜ!$D$19,0,S2+1))</f>
        <v>0</v>
      </c>
      <c r="U2" s="110">
        <f>IF(günler!T2=0,0,IF(günler!T2&gt;=MENÜ!$D$19,0,T2+1))</f>
        <v>0</v>
      </c>
      <c r="V2" s="110">
        <f>IF(günler!U2=0,0,IF(günler!U2&gt;=MENÜ!$D$19,0,U2+1))</f>
        <v>0</v>
      </c>
      <c r="W2" s="110">
        <f>IF(günler!V2=0,0,IF(günler!V2&gt;=MENÜ!$D$19,0,V2+1))</f>
        <v>0</v>
      </c>
      <c r="X2" s="110">
        <f>IF(günler!W2=0,0,IF(günler!W2&gt;=MENÜ!$D$19,0,W2+1))</f>
        <v>0</v>
      </c>
      <c r="Y2" s="110">
        <f>IF(günler!X2=0,0,IF(günler!X2&gt;=MENÜ!$D$19,0,X2+1))</f>
        <v>0</v>
      </c>
      <c r="Z2" s="110">
        <f>IF(günler!Y2=0,0,IF(günler!Y2&gt;=MENÜ!$D$19,0,Y2+1))</f>
        <v>0</v>
      </c>
      <c r="AA2" s="110">
        <f>IF(günler!Z2=0,0,IF(günler!Z2&gt;=MENÜ!$D$19,0,Z2+1))</f>
        <v>0</v>
      </c>
      <c r="AB2" s="110">
        <f>IF(günler!AA2=0,0,IF(günler!AA2&gt;=MENÜ!$D$19,0,AA2+1))</f>
        <v>0</v>
      </c>
      <c r="AC2" s="110">
        <f>IF(günler!AB2=0,0,IF(günler!AB2&gt;=MENÜ!$D$19,0,AB2+1))</f>
        <v>0</v>
      </c>
      <c r="AD2" s="110">
        <f>IF(günler!AC2=0,0,IF(günler!AC2&gt;=MENÜ!$D$19,0,AC2+1))</f>
        <v>0</v>
      </c>
      <c r="AE2" s="110">
        <f>IF(günler!AD2=0,0,IF(günler!AD2&gt;=MENÜ!$D$19,0,AD2+1))</f>
        <v>0</v>
      </c>
      <c r="AF2" s="110">
        <f>IF(günler!AE2=0,0,IF(günler!AE2&gt;=MENÜ!$D$19,0,AE2+1))</f>
        <v>0</v>
      </c>
      <c r="AG2" s="110">
        <f>IF(günler!AF2=0,0,IF(günler!AF2&gt;=MENÜ!$D$19,0,AF2+1))</f>
        <v>0</v>
      </c>
      <c r="AH2" s="110">
        <f>IF(günler!AG2=0,0,IF(günler!AG2&gt;=MENÜ!$D$19,0,AG2+1))</f>
        <v>0</v>
      </c>
      <c r="AI2" s="110">
        <f>IF(günler!AH2=0,0,IF(günler!AH2&gt;=MENÜ!$D$19,0,AH2+1))</f>
        <v>0</v>
      </c>
      <c r="AJ2" s="110">
        <f>IF(günler!AI2=0,0,IF(günler!AI2&gt;=MENÜ!$D$19,0,AI2+1))</f>
        <v>0</v>
      </c>
      <c r="AK2" s="110">
        <f>IF(günler!AJ2=0,0,IF(günler!AJ2&gt;=MENÜ!$D$19,0,AJ2+1))</f>
        <v>0</v>
      </c>
      <c r="AL2" s="110">
        <f>IF(günler!AK2=0,0,IF(günler!AK2&gt;=MENÜ!$D$19,0,AK2+1))</f>
        <v>0</v>
      </c>
      <c r="AM2" s="110">
        <v>0</v>
      </c>
      <c r="AN2" s="110">
        <v>0</v>
      </c>
      <c r="AO2" s="110">
        <v>0</v>
      </c>
      <c r="AP2" s="110">
        <v>0</v>
      </c>
    </row>
    <row r="3" spans="4:42" ht="44.25" customHeight="1">
      <c r="D3" s="262"/>
      <c r="E3" s="261"/>
      <c r="F3" s="261"/>
      <c r="G3" s="261"/>
      <c r="H3" s="111" t="s">
        <v>22</v>
      </c>
      <c r="I3" s="112" t="s">
        <v>23</v>
      </c>
      <c r="J3" s="112" t="s">
        <v>24</v>
      </c>
      <c r="K3" s="112" t="s">
        <v>16</v>
      </c>
      <c r="L3" s="112" t="s">
        <v>19</v>
      </c>
      <c r="M3" s="112" t="s">
        <v>20</v>
      </c>
      <c r="N3" s="112" t="s">
        <v>21</v>
      </c>
      <c r="O3" s="112" t="s">
        <v>22</v>
      </c>
      <c r="P3" s="112" t="s">
        <v>23</v>
      </c>
      <c r="Q3" s="112" t="s">
        <v>24</v>
      </c>
      <c r="R3" s="112" t="s">
        <v>16</v>
      </c>
      <c r="S3" s="112" t="s">
        <v>19</v>
      </c>
      <c r="T3" s="112" t="s">
        <v>20</v>
      </c>
      <c r="U3" s="112" t="s">
        <v>21</v>
      </c>
      <c r="V3" s="112" t="s">
        <v>22</v>
      </c>
      <c r="W3" s="112" t="s">
        <v>23</v>
      </c>
      <c r="X3" s="112" t="s">
        <v>24</v>
      </c>
      <c r="Y3" s="112" t="s">
        <v>16</v>
      </c>
      <c r="Z3" s="112" t="s">
        <v>19</v>
      </c>
      <c r="AA3" s="112" t="s">
        <v>20</v>
      </c>
      <c r="AB3" s="112" t="s">
        <v>21</v>
      </c>
      <c r="AC3" s="112" t="s">
        <v>22</v>
      </c>
      <c r="AD3" s="112" t="s">
        <v>23</v>
      </c>
      <c r="AE3" s="112" t="s">
        <v>24</v>
      </c>
      <c r="AF3" s="112" t="s">
        <v>16</v>
      </c>
      <c r="AG3" s="112" t="s">
        <v>19</v>
      </c>
      <c r="AH3" s="112" t="s">
        <v>20</v>
      </c>
      <c r="AI3" s="112" t="s">
        <v>21</v>
      </c>
      <c r="AJ3" s="112" t="s">
        <v>22</v>
      </c>
      <c r="AK3" s="112" t="s">
        <v>23</v>
      </c>
      <c r="AL3" s="112" t="s">
        <v>24</v>
      </c>
      <c r="AM3" s="112" t="s">
        <v>16</v>
      </c>
      <c r="AN3" s="112" t="s">
        <v>19</v>
      </c>
      <c r="AO3" s="112" t="s">
        <v>20</v>
      </c>
      <c r="AP3" s="112" t="s">
        <v>21</v>
      </c>
    </row>
    <row r="4" spans="4:42" ht="18"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</row>
    <row r="5" spans="4:42" ht="18"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</row>
  </sheetData>
  <sheetProtection/>
  <mergeCells count="5">
    <mergeCell ref="E1:AP1"/>
    <mergeCell ref="F2:F3"/>
    <mergeCell ref="D2:D3"/>
    <mergeCell ref="G2:G3"/>
    <mergeCell ref="E2:E3"/>
  </mergeCells>
  <printOptions/>
  <pageMargins left="0.75" right="0.26" top="0.43" bottom="0.63" header="0.3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HW85"/>
  <sheetViews>
    <sheetView showGridLines="0" zoomScale="86" zoomScaleNormal="86" zoomScalePageLayoutView="0" workbookViewId="0" topLeftCell="C4">
      <selection activeCell="S62" sqref="S62"/>
    </sheetView>
  </sheetViews>
  <sheetFormatPr defaultColWidth="9.00390625" defaultRowHeight="12.75"/>
  <cols>
    <col min="1" max="1" width="2.375" style="4" hidden="1" customWidth="1"/>
    <col min="2" max="2" width="3.875" style="4" hidden="1" customWidth="1"/>
    <col min="3" max="3" width="1.12109375" style="4" customWidth="1"/>
    <col min="4" max="4" width="5.75390625" style="4" customWidth="1"/>
    <col min="5" max="42" width="2.25390625" style="4" customWidth="1"/>
    <col min="43" max="43" width="3.375" style="4" hidden="1" customWidth="1"/>
    <col min="44" max="46" width="3.375" style="4" customWidth="1"/>
    <col min="47" max="47" width="3.25390625" style="4" customWidth="1"/>
    <col min="48" max="56" width="2.00390625" style="4" customWidth="1"/>
    <col min="57" max="61" width="3.00390625" style="4" customWidth="1"/>
    <col min="62" max="62" width="6.75390625" style="4" customWidth="1"/>
    <col min="63" max="81" width="3.00390625" style="4" customWidth="1"/>
    <col min="82" max="82" width="2.875" style="4" customWidth="1"/>
    <col min="83" max="83" width="3.25390625" style="4" customWidth="1"/>
    <col min="84" max="84" width="2.875" style="4" customWidth="1"/>
    <col min="85" max="85" width="5.125" style="4" customWidth="1"/>
    <col min="86" max="118" width="9.125" style="4" customWidth="1"/>
    <col min="119" max="230" width="2.875" style="4" customWidth="1"/>
    <col min="231" max="231" width="7.375" style="4" customWidth="1"/>
    <col min="232" max="232" width="2.875" style="4" customWidth="1"/>
    <col min="233" max="16384" width="9.125" style="4" customWidth="1"/>
  </cols>
  <sheetData>
    <row r="1" ht="12">
      <c r="HW1" s="4" t="s">
        <v>73</v>
      </c>
    </row>
    <row r="2" spans="4:231" ht="18.75">
      <c r="D2" s="45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3"/>
      <c r="AO2" s="3"/>
      <c r="AP2" s="3"/>
      <c r="HW2" s="4" t="s">
        <v>74</v>
      </c>
    </row>
    <row r="3" spans="4:231" ht="18.75">
      <c r="D3" s="45" t="s">
        <v>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3"/>
      <c r="AO3" s="3"/>
      <c r="AP3" s="3"/>
      <c r="HW3" s="4" t="s">
        <v>75</v>
      </c>
    </row>
    <row r="4" spans="4:42" ht="18.75">
      <c r="D4" s="45" t="s">
        <v>25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3"/>
      <c r="AO4" s="3"/>
      <c r="AP4" s="3"/>
    </row>
    <row r="5" spans="4:42" ht="20.25" customHeight="1" hidden="1">
      <c r="D5" s="1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4:65" ht="9.75" customHeight="1" hidden="1"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BJ6" s="183"/>
      <c r="BK6" s="183"/>
      <c r="BL6" s="183"/>
      <c r="BM6" s="183"/>
    </row>
    <row r="7" spans="4:65" ht="9.75" customHeight="1"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BJ7" s="5"/>
      <c r="BK7" s="5"/>
      <c r="BL7" s="5"/>
      <c r="BM7" s="5"/>
    </row>
    <row r="8" spans="4:65" ht="15.75">
      <c r="D8" s="171" t="s">
        <v>26</v>
      </c>
      <c r="E8" s="171"/>
      <c r="F8" s="171"/>
      <c r="G8" s="171"/>
      <c r="H8" s="171"/>
      <c r="I8" s="171"/>
      <c r="J8" s="171"/>
      <c r="K8" s="171"/>
      <c r="L8" s="171"/>
      <c r="M8" s="171"/>
      <c r="N8" s="173" t="s">
        <v>128</v>
      </c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BJ8" s="5"/>
      <c r="BK8" s="5"/>
      <c r="BL8" s="5"/>
      <c r="BM8" s="5"/>
    </row>
    <row r="9" spans="4:81" ht="12.75">
      <c r="D9" s="172" t="s">
        <v>27</v>
      </c>
      <c r="E9" s="172"/>
      <c r="F9" s="172"/>
      <c r="G9" s="172"/>
      <c r="H9" s="172"/>
      <c r="I9" s="172"/>
      <c r="J9" s="172"/>
      <c r="K9" s="172"/>
      <c r="L9" s="172"/>
      <c r="M9" s="172"/>
      <c r="N9" s="173" t="s">
        <v>129</v>
      </c>
      <c r="O9" s="173"/>
      <c r="P9" s="173"/>
      <c r="Q9" s="173"/>
      <c r="R9" s="173"/>
      <c r="S9" s="173"/>
      <c r="T9" s="173"/>
      <c r="U9" s="173"/>
      <c r="V9" s="173"/>
      <c r="W9" s="173"/>
      <c r="X9" s="6"/>
      <c r="Y9" s="7"/>
      <c r="Z9" s="7"/>
      <c r="AA9" s="7"/>
      <c r="AB9" s="7"/>
      <c r="AC9" s="7"/>
      <c r="AD9" s="7"/>
      <c r="AE9" s="7"/>
      <c r="AF9" s="7"/>
      <c r="AG9" s="176" t="s">
        <v>28</v>
      </c>
      <c r="AH9" s="176"/>
      <c r="AI9" s="176"/>
      <c r="AJ9" s="176"/>
      <c r="AK9" s="176"/>
      <c r="AL9" s="166" t="s">
        <v>141</v>
      </c>
      <c r="AM9" s="166"/>
      <c r="AN9" s="166"/>
      <c r="AO9" s="166"/>
      <c r="AP9" s="166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>
        <f>MID(BJ6,3,2)</f>
      </c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</row>
    <row r="10" spans="4:81" ht="12.75">
      <c r="D10" s="175" t="s">
        <v>81</v>
      </c>
      <c r="E10" s="175"/>
      <c r="F10" s="175"/>
      <c r="G10" s="175"/>
      <c r="H10" s="175"/>
      <c r="I10" s="175"/>
      <c r="J10" s="175"/>
      <c r="K10" s="175"/>
      <c r="L10" s="175"/>
      <c r="M10" s="61">
        <f>MENÜ!$I$20</f>
        <v>5</v>
      </c>
      <c r="N10" s="174" t="s">
        <v>130</v>
      </c>
      <c r="O10" s="174"/>
      <c r="P10" s="174"/>
      <c r="Q10" s="174"/>
      <c r="R10" s="174"/>
      <c r="S10" s="174"/>
      <c r="T10" s="174"/>
      <c r="U10" s="174"/>
      <c r="V10" s="174"/>
      <c r="W10" s="174"/>
      <c r="X10" s="6"/>
      <c r="Y10" s="7"/>
      <c r="Z10" s="7"/>
      <c r="AA10" s="7"/>
      <c r="AB10" s="7"/>
      <c r="AC10" s="7"/>
      <c r="AD10" s="7"/>
      <c r="AE10" s="7"/>
      <c r="AF10" s="7"/>
      <c r="AG10" s="176" t="s">
        <v>29</v>
      </c>
      <c r="AH10" s="176"/>
      <c r="AI10" s="176"/>
      <c r="AJ10" s="176"/>
      <c r="AK10" s="176"/>
      <c r="AL10" s="166">
        <v>2010</v>
      </c>
      <c r="AM10" s="166"/>
      <c r="AN10" s="166"/>
      <c r="AO10" s="166"/>
      <c r="AP10" s="166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</row>
    <row r="11" spans="4:81" ht="12.75">
      <c r="D11" s="172" t="s">
        <v>30</v>
      </c>
      <c r="E11" s="172"/>
      <c r="F11" s="172"/>
      <c r="G11" s="172"/>
      <c r="H11" s="172"/>
      <c r="I11" s="172"/>
      <c r="J11" s="172"/>
      <c r="K11" s="172"/>
      <c r="L11" s="172"/>
      <c r="M11" s="172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6"/>
      <c r="Y11" s="7"/>
      <c r="Z11" s="7"/>
      <c r="AA11" s="7"/>
      <c r="AB11" s="7"/>
      <c r="AC11" s="7"/>
      <c r="AD11" s="7"/>
      <c r="AE11" s="7"/>
      <c r="AF11" s="7"/>
      <c r="AG11" s="176" t="s">
        <v>31</v>
      </c>
      <c r="AH11" s="176"/>
      <c r="AI11" s="176"/>
      <c r="AJ11" s="176"/>
      <c r="AK11" s="176"/>
      <c r="AL11" s="184">
        <v>12</v>
      </c>
      <c r="AM11" s="184"/>
      <c r="AN11" s="184"/>
      <c r="AO11" s="184"/>
      <c r="AP11" s="184"/>
      <c r="AQ11">
        <f>IF(AQ40&gt;0,AL11+AQ40,AL11)</f>
        <v>12</v>
      </c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</row>
    <row r="12" spans="4:78" ht="12">
      <c r="D12" s="9"/>
      <c r="E12" s="178" t="s">
        <v>32</v>
      </c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</row>
    <row r="13" spans="4:42" ht="12">
      <c r="D13" s="185" t="s">
        <v>33</v>
      </c>
      <c r="E13" s="186" t="s">
        <v>34</v>
      </c>
      <c r="F13" s="186" t="s">
        <v>35</v>
      </c>
      <c r="G13" s="186" t="s">
        <v>2</v>
      </c>
      <c r="H13" s="11">
        <v>15</v>
      </c>
      <c r="I13" s="12">
        <v>16</v>
      </c>
      <c r="J13" s="12">
        <v>17</v>
      </c>
      <c r="K13" s="11">
        <v>18</v>
      </c>
      <c r="L13" s="12">
        <v>19</v>
      </c>
      <c r="M13" s="12">
        <v>20</v>
      </c>
      <c r="N13" s="11">
        <v>21</v>
      </c>
      <c r="O13" s="12">
        <v>22</v>
      </c>
      <c r="P13" s="12">
        <v>23</v>
      </c>
      <c r="Q13" s="11">
        <v>24</v>
      </c>
      <c r="R13" s="12">
        <v>25</v>
      </c>
      <c r="S13" s="12">
        <v>26</v>
      </c>
      <c r="T13" s="11">
        <v>27</v>
      </c>
      <c r="U13" s="12">
        <v>28</v>
      </c>
      <c r="V13" s="12">
        <v>0</v>
      </c>
      <c r="W13" s="11">
        <v>0</v>
      </c>
      <c r="X13" s="12">
        <v>0</v>
      </c>
      <c r="Y13" s="12">
        <v>0</v>
      </c>
      <c r="Z13" s="11">
        <v>0</v>
      </c>
      <c r="AA13" s="12">
        <v>0</v>
      </c>
      <c r="AB13" s="12">
        <v>0</v>
      </c>
      <c r="AC13" s="11">
        <v>0</v>
      </c>
      <c r="AD13" s="12">
        <v>0</v>
      </c>
      <c r="AE13" s="12">
        <v>0</v>
      </c>
      <c r="AF13" s="11">
        <v>0</v>
      </c>
      <c r="AG13" s="12">
        <v>0</v>
      </c>
      <c r="AH13" s="12">
        <v>0</v>
      </c>
      <c r="AI13" s="11">
        <v>0</v>
      </c>
      <c r="AJ13" s="12">
        <v>0</v>
      </c>
      <c r="AK13" s="12">
        <v>0</v>
      </c>
      <c r="AL13" s="12">
        <v>0</v>
      </c>
      <c r="AM13" s="12">
        <v>0</v>
      </c>
      <c r="AN13" s="12">
        <v>0</v>
      </c>
      <c r="AO13" s="12">
        <f>günler!AO2</f>
        <v>0</v>
      </c>
      <c r="AP13" s="12">
        <f>günler!AP2</f>
        <v>0</v>
      </c>
    </row>
    <row r="14" spans="4:48" ht="21.75" customHeight="1">
      <c r="D14" s="185"/>
      <c r="E14" s="186"/>
      <c r="F14" s="186"/>
      <c r="G14" s="186"/>
      <c r="H14" s="13" t="s">
        <v>22</v>
      </c>
      <c r="I14" s="14" t="s">
        <v>23</v>
      </c>
      <c r="J14" s="14" t="s">
        <v>24</v>
      </c>
      <c r="K14" s="14" t="s">
        <v>16</v>
      </c>
      <c r="L14" s="14" t="s">
        <v>19</v>
      </c>
      <c r="M14" s="14" t="s">
        <v>20</v>
      </c>
      <c r="N14" s="14" t="s">
        <v>21</v>
      </c>
      <c r="O14" s="14" t="s">
        <v>22</v>
      </c>
      <c r="P14" s="14" t="s">
        <v>23</v>
      </c>
      <c r="Q14" s="14" t="s">
        <v>24</v>
      </c>
      <c r="R14" s="14" t="s">
        <v>16</v>
      </c>
      <c r="S14" s="14" t="s">
        <v>19</v>
      </c>
      <c r="T14" s="14" t="s">
        <v>20</v>
      </c>
      <c r="U14" s="14" t="s">
        <v>21</v>
      </c>
      <c r="V14" s="14" t="s">
        <v>22</v>
      </c>
      <c r="W14" s="14" t="s">
        <v>23</v>
      </c>
      <c r="X14" s="14" t="s">
        <v>24</v>
      </c>
      <c r="Y14" s="14" t="s">
        <v>16</v>
      </c>
      <c r="Z14" s="14" t="s">
        <v>19</v>
      </c>
      <c r="AA14" s="14" t="s">
        <v>20</v>
      </c>
      <c r="AB14" s="14" t="s">
        <v>21</v>
      </c>
      <c r="AC14" s="14" t="s">
        <v>22</v>
      </c>
      <c r="AD14" s="14" t="s">
        <v>23</v>
      </c>
      <c r="AE14" s="14" t="s">
        <v>24</v>
      </c>
      <c r="AF14" s="14" t="s">
        <v>16</v>
      </c>
      <c r="AG14" s="14" t="s">
        <v>19</v>
      </c>
      <c r="AH14" s="14" t="s">
        <v>20</v>
      </c>
      <c r="AI14" s="14" t="s">
        <v>21</v>
      </c>
      <c r="AJ14" s="14" t="s">
        <v>22</v>
      </c>
      <c r="AK14" s="14" t="s">
        <v>23</v>
      </c>
      <c r="AL14" s="14" t="s">
        <v>24</v>
      </c>
      <c r="AM14" s="14" t="s">
        <v>16</v>
      </c>
      <c r="AN14" s="14" t="s">
        <v>19</v>
      </c>
      <c r="AO14" s="14" t="s">
        <v>20</v>
      </c>
      <c r="AP14" s="14" t="s">
        <v>21</v>
      </c>
      <c r="AV14" s="4" t="s">
        <v>100</v>
      </c>
    </row>
    <row r="15" spans="4:46" ht="24.75" customHeight="1">
      <c r="D15" s="10" t="s">
        <v>36</v>
      </c>
      <c r="E15" s="15"/>
      <c r="F15" s="15"/>
      <c r="G15" s="15"/>
      <c r="H15" s="16"/>
      <c r="I15" s="16"/>
      <c r="J15" s="16"/>
      <c r="K15" s="16"/>
      <c r="L15" s="16"/>
      <c r="M15" s="16" t="str">
        <f>IF(M13=0,"*",IF(M14="pa","*",IF(M14="pt",BA43,IF(M14="sa",BA44,IF(M14="ça",BA45,IF(M14="pe",BA46,IF(M14="cu",BA47,IF(M14="ct","*",""))))))))</f>
        <v>*</v>
      </c>
      <c r="N15" s="16" t="str">
        <f>IF(N13=0,"*",IF(N14="pa","*",IF(N14="pt",BB43,IF(N14="sa",BB44,IF(N14="ça",BB45,IF(N14="pe",BB46,IF(N14="cu",BB47,IF(N14="ct","*",""))))))))</f>
        <v>*</v>
      </c>
      <c r="O15" s="16"/>
      <c r="P15" s="16"/>
      <c r="Q15" s="16">
        <f aca="true" t="shared" si="0" ref="Q15:AP15">IF(Q13=0,"*",J15)</f>
        <v>0</v>
      </c>
      <c r="R15" s="16" t="s">
        <v>104</v>
      </c>
      <c r="S15" s="16"/>
      <c r="T15" s="16" t="str">
        <f t="shared" si="0"/>
        <v>*</v>
      </c>
      <c r="U15" s="16"/>
      <c r="V15" s="16"/>
      <c r="W15" s="16" t="str">
        <f t="shared" si="0"/>
        <v>*</v>
      </c>
      <c r="X15" s="16" t="str">
        <f t="shared" si="0"/>
        <v>*</v>
      </c>
      <c r="Y15" s="16" t="s">
        <v>104</v>
      </c>
      <c r="Z15" s="16" t="str">
        <f>IF(Z13=0,"*",S15)</f>
        <v>*</v>
      </c>
      <c r="AA15" s="16" t="str">
        <f t="shared" si="0"/>
        <v>*</v>
      </c>
      <c r="AB15" s="16" t="s">
        <v>104</v>
      </c>
      <c r="AC15" s="16"/>
      <c r="AD15" s="16" t="str">
        <f t="shared" si="0"/>
        <v>*</v>
      </c>
      <c r="AE15" s="16" t="str">
        <f t="shared" si="0"/>
        <v>*</v>
      </c>
      <c r="AF15" s="16" t="s">
        <v>104</v>
      </c>
      <c r="AG15" s="16" t="str">
        <f t="shared" si="0"/>
        <v>*</v>
      </c>
      <c r="AH15" s="16" t="str">
        <f t="shared" si="0"/>
        <v>*</v>
      </c>
      <c r="AI15" s="16" t="s">
        <v>104</v>
      </c>
      <c r="AJ15" s="16"/>
      <c r="AK15" s="16" t="str">
        <f t="shared" si="0"/>
        <v>*</v>
      </c>
      <c r="AL15" s="16" t="str">
        <f t="shared" si="0"/>
        <v>*</v>
      </c>
      <c r="AM15" s="16" t="s">
        <v>104</v>
      </c>
      <c r="AN15" s="16" t="str">
        <f t="shared" si="0"/>
        <v>*</v>
      </c>
      <c r="AO15" s="16" t="str">
        <f t="shared" si="0"/>
        <v>*</v>
      </c>
      <c r="AP15" s="16" t="str">
        <f t="shared" si="0"/>
        <v>*</v>
      </c>
      <c r="AT15" s="4" t="s">
        <v>100</v>
      </c>
    </row>
    <row r="16" spans="4:231" ht="12" hidden="1">
      <c r="D16" s="10"/>
      <c r="E16" s="18"/>
      <c r="F16" s="18"/>
      <c r="G16" s="18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19"/>
      <c r="HW16" s="4" t="s">
        <v>73</v>
      </c>
    </row>
    <row r="17" spans="4:231" ht="12" hidden="1">
      <c r="D17" s="10"/>
      <c r="E17" s="18"/>
      <c r="F17" s="18"/>
      <c r="G17" s="18"/>
      <c r="H17" s="7">
        <f>SUM(H15:L15)</f>
        <v>0</v>
      </c>
      <c r="I17" s="7">
        <f>H17-L15</f>
        <v>0</v>
      </c>
      <c r="J17" s="7">
        <f>I17-K15</f>
        <v>0</v>
      </c>
      <c r="K17" s="7">
        <f>J17-J15</f>
        <v>0</v>
      </c>
      <c r="L17" s="7">
        <f>K17-I15</f>
        <v>0</v>
      </c>
      <c r="M17" s="7"/>
      <c r="N17" s="7"/>
      <c r="O17" s="7">
        <f>SUM(O15:S15)</f>
        <v>0</v>
      </c>
      <c r="P17" s="7">
        <f>O17-S15</f>
        <v>0</v>
      </c>
      <c r="Q17" s="7" t="e">
        <f>P17-R15</f>
        <v>#VALUE!</v>
      </c>
      <c r="R17" s="7" t="e">
        <f>Q17-Q15</f>
        <v>#VALUE!</v>
      </c>
      <c r="S17" s="7" t="e">
        <f>R17-P15</f>
        <v>#VALUE!</v>
      </c>
      <c r="T17" s="7"/>
      <c r="U17" s="7"/>
      <c r="V17" s="7">
        <f>SUM(V15:Z15)</f>
        <v>0</v>
      </c>
      <c r="W17" s="7" t="e">
        <f>V17-Z15</f>
        <v>#VALUE!</v>
      </c>
      <c r="X17" s="7" t="e">
        <f>W17-Y15</f>
        <v>#VALUE!</v>
      </c>
      <c r="Y17" s="7" t="e">
        <f>X17-X15</f>
        <v>#VALUE!</v>
      </c>
      <c r="Z17" s="7" t="e">
        <f>Y17-W15</f>
        <v>#VALUE!</v>
      </c>
      <c r="AA17" s="7"/>
      <c r="AB17" s="7"/>
      <c r="AC17" s="7">
        <f>SUM(AC15:AG15)</f>
        <v>0</v>
      </c>
      <c r="AD17" s="7" t="e">
        <f>AC17-AG15</f>
        <v>#VALUE!</v>
      </c>
      <c r="AE17" s="7" t="e">
        <f>AD17-AF15</f>
        <v>#VALUE!</v>
      </c>
      <c r="AF17" s="7" t="e">
        <f>AE17-AE15</f>
        <v>#VALUE!</v>
      </c>
      <c r="AG17" s="7" t="e">
        <f>AF17-AD15</f>
        <v>#VALUE!</v>
      </c>
      <c r="AH17" s="7"/>
      <c r="AI17" s="7"/>
      <c r="AJ17" s="7">
        <f>SUM(AJ15:AN15)</f>
        <v>0</v>
      </c>
      <c r="AK17" s="7" t="e">
        <f>AJ17-AN15</f>
        <v>#VALUE!</v>
      </c>
      <c r="AL17" s="7" t="e">
        <f>AK17-AM15</f>
        <v>#VALUE!</v>
      </c>
      <c r="AM17" s="7" t="e">
        <f>AL17-AL15</f>
        <v>#VALUE!</v>
      </c>
      <c r="AN17" s="7" t="e">
        <f>AM17-AK15</f>
        <v>#VALUE!</v>
      </c>
      <c r="AO17" s="7"/>
      <c r="AP17" s="19"/>
      <c r="HW17" s="4" t="s">
        <v>74</v>
      </c>
    </row>
    <row r="18" spans="4:231" ht="12" hidden="1">
      <c r="D18" s="10"/>
      <c r="E18" s="18"/>
      <c r="F18" s="18"/>
      <c r="G18" s="18"/>
      <c r="H18" s="7">
        <f>H17</f>
        <v>0</v>
      </c>
      <c r="I18" s="7">
        <f>H18</f>
        <v>0</v>
      </c>
      <c r="J18" s="7">
        <f>I18</f>
        <v>0</v>
      </c>
      <c r="K18" s="7">
        <f>J18</f>
        <v>0</v>
      </c>
      <c r="L18" s="7">
        <f>K18</f>
        <v>0</v>
      </c>
      <c r="M18" s="7"/>
      <c r="N18" s="7"/>
      <c r="O18" s="7">
        <f>O17</f>
        <v>0</v>
      </c>
      <c r="P18" s="7">
        <f>O18</f>
        <v>0</v>
      </c>
      <c r="Q18" s="7">
        <f>P18</f>
        <v>0</v>
      </c>
      <c r="R18" s="7">
        <f>Q18</f>
        <v>0</v>
      </c>
      <c r="S18" s="7">
        <f>R18</f>
        <v>0</v>
      </c>
      <c r="T18" s="7"/>
      <c r="U18" s="7"/>
      <c r="V18" s="7">
        <f>V17</f>
        <v>0</v>
      </c>
      <c r="W18" s="7">
        <f>V18</f>
        <v>0</v>
      </c>
      <c r="X18" s="7">
        <f>W18</f>
        <v>0</v>
      </c>
      <c r="Y18" s="7">
        <f>X18</f>
        <v>0</v>
      </c>
      <c r="Z18" s="7">
        <f>Y18</f>
        <v>0</v>
      </c>
      <c r="AA18" s="7"/>
      <c r="AB18" s="7"/>
      <c r="AC18" s="7">
        <f>AC17</f>
        <v>0</v>
      </c>
      <c r="AD18" s="7">
        <f>AC18</f>
        <v>0</v>
      </c>
      <c r="AE18" s="7">
        <f>AD18</f>
        <v>0</v>
      </c>
      <c r="AF18" s="7">
        <f>AE18</f>
        <v>0</v>
      </c>
      <c r="AG18" s="7">
        <f>AF18</f>
        <v>0</v>
      </c>
      <c r="AH18" s="7"/>
      <c r="AI18" s="7"/>
      <c r="AJ18" s="7">
        <f>AJ17</f>
        <v>0</v>
      </c>
      <c r="AK18" s="7">
        <f>AJ18</f>
        <v>0</v>
      </c>
      <c r="AL18" s="7">
        <f>AK18</f>
        <v>0</v>
      </c>
      <c r="AM18" s="7">
        <f>AL18</f>
        <v>0</v>
      </c>
      <c r="AN18" s="7">
        <f>AM18</f>
        <v>0</v>
      </c>
      <c r="AO18" s="7"/>
      <c r="AP18" s="19"/>
      <c r="HW18" s="4" t="s">
        <v>75</v>
      </c>
    </row>
    <row r="19" spans="4:231" s="21" customFormat="1" ht="12" hidden="1">
      <c r="D19" s="47"/>
      <c r="E19" s="9"/>
      <c r="F19" s="9"/>
      <c r="G19" s="9"/>
      <c r="H19" s="28">
        <f>IF(H18-H20&lt;H15,H18-H20,H15)</f>
        <v>-12</v>
      </c>
      <c r="I19" s="28">
        <f>IF(I18-I20-H19&lt;I15,I18-I20-H19,I15)</f>
        <v>0</v>
      </c>
      <c r="J19" s="28">
        <f>IF(J18-J20-H19-I19&lt;J15,J18-J20-H19-I19,J15)</f>
        <v>0</v>
      </c>
      <c r="K19" s="28">
        <f>IF(K18-K20-H19-I19-J19&lt;K15,K18-K20-H19-I19-J19,K15)</f>
        <v>0</v>
      </c>
      <c r="L19" s="28">
        <f>IF(L18-L20-H19-I19-J19-K19&lt;L15,L18-L20-H19-I19-J19-K19,L15)</f>
        <v>0</v>
      </c>
      <c r="M19" s="28"/>
      <c r="N19" s="28"/>
      <c r="O19" s="28">
        <f>IF(O18-O20&lt;O15,O18-O20,O15)</f>
        <v>-12</v>
      </c>
      <c r="P19" s="28">
        <f>IF(P18-P20-O19&lt;P15,P18-P20-O19,P15)</f>
        <v>0</v>
      </c>
      <c r="Q19" s="28">
        <f>IF(Q18-Q20-O19-P19&lt;Q15,Q18-Q20-O19-P19,Q15)</f>
        <v>0</v>
      </c>
      <c r="R19" s="28">
        <f>IF(R18-R20-O19-P19-Q19&lt;R15,R18-R20-O19-P19-Q19,R15)</f>
        <v>0</v>
      </c>
      <c r="S19" s="28">
        <f>IF(S18-S20-O19-P19-Q19-R19&lt;S15,S18-S20-O19-P19-Q19-R19,S15)</f>
        <v>0</v>
      </c>
      <c r="T19" s="28"/>
      <c r="U19" s="28"/>
      <c r="V19" s="28">
        <f>IF(V18-V20&lt;V15,V18-V20,V15)</f>
        <v>-12</v>
      </c>
      <c r="W19" s="28">
        <f>IF(W18-W20-V19&lt;W15,W18-W20-V19,W15)</f>
        <v>0</v>
      </c>
      <c r="X19" s="28">
        <f>IF(X18-X20-V19-W19&lt;X15,X18-X20-V19-W19,X15)</f>
        <v>0</v>
      </c>
      <c r="Y19" s="28">
        <f>IF(Y18-Y20-V19-W19-X19&lt;Y15,Y18-Y20-V19-W19-X19,Y15)</f>
        <v>0</v>
      </c>
      <c r="Z19" s="28">
        <f>IF(Z18-Z20-V19-W19-X19-Y19&lt;Z15,Z18-Z20-V19-W19-X19-Y19,Z15)</f>
        <v>0</v>
      </c>
      <c r="AA19" s="28"/>
      <c r="AB19" s="28"/>
      <c r="AC19" s="28">
        <f>IF(AC18-AC20&lt;AC15,AC18-AC20,AC15)</f>
        <v>-12</v>
      </c>
      <c r="AD19" s="28">
        <f>IF(AD18-AD20-AC19&lt;AD15,AD18-AD20-AC19,AD15)</f>
        <v>0</v>
      </c>
      <c r="AE19" s="28">
        <f>IF(AE18-AE20-AC19-AD19&lt;AE15,AE18-AE20-AC19-AD19,AE15)</f>
        <v>0</v>
      </c>
      <c r="AF19" s="28">
        <f>IF(AF18-AF20-AC19-AD19-AE19&lt;AF15,AF18-AF20-AC19-AD19-AE19,AF15)</f>
        <v>0</v>
      </c>
      <c r="AG19" s="28">
        <f>IF(AG18-AG20-AC19-AD19-AE19-AF19&lt;AG15,AG18-AG20-AC19-AD19-AE19-AF19,AG15)</f>
        <v>0</v>
      </c>
      <c r="AH19" s="28"/>
      <c r="AI19" s="28"/>
      <c r="AJ19" s="28">
        <f>IF(AJ18-AJ20&lt;AJ15,AJ18-AJ20,AJ15)</f>
        <v>-12</v>
      </c>
      <c r="AK19" s="28">
        <f>IF(AK18-AK20-AJ19&lt;AK15,AK18-AK20-AJ19,AK15)</f>
        <v>0</v>
      </c>
      <c r="AL19" s="28">
        <f>IF(AL18-AL20-AJ19-AK19&lt;AL15,AL18-AL20-AJ19-AK19,AL15)</f>
        <v>0</v>
      </c>
      <c r="AM19" s="28">
        <f>IF(AM18-AM20-AJ19-AK19-AL19&lt;AM15,AM18-AM20-AJ19-AK19-AL19,AM15)</f>
        <v>0</v>
      </c>
      <c r="AN19" s="28">
        <f>IF(AN18-AN20-AJ19-AK19-AL19-AM19&lt;AN15,AN18-AN20-AJ19-AK19-AL19-AM19,AN15)</f>
        <v>0</v>
      </c>
      <c r="AO19" s="28"/>
      <c r="AP19" s="48"/>
      <c r="AU19" s="21">
        <f>IF(AU15="*","*",IF(AU17&lt;AU20,1,""))</f>
      </c>
      <c r="AV19" s="21">
        <f>IF(AV15="*","*",IF(AV17&lt;AV20,1,""))</f>
      </c>
      <c r="HW19" s="21" t="s">
        <v>76</v>
      </c>
    </row>
    <row r="20" spans="4:231" ht="12" hidden="1">
      <c r="D20" s="10"/>
      <c r="E20" s="18"/>
      <c r="F20" s="18"/>
      <c r="G20" s="18"/>
      <c r="H20" s="28">
        <f>AQ11</f>
        <v>12</v>
      </c>
      <c r="I20" s="28">
        <f>H20</f>
        <v>12</v>
      </c>
      <c r="J20" s="28">
        <f aca="true" t="shared" si="1" ref="J20:AN20">I20</f>
        <v>12</v>
      </c>
      <c r="K20" s="28">
        <f t="shared" si="1"/>
        <v>12</v>
      </c>
      <c r="L20" s="28">
        <f t="shared" si="1"/>
        <v>12</v>
      </c>
      <c r="M20" s="28">
        <f t="shared" si="1"/>
        <v>12</v>
      </c>
      <c r="N20" s="28">
        <f t="shared" si="1"/>
        <v>12</v>
      </c>
      <c r="O20" s="28">
        <f t="shared" si="1"/>
        <v>12</v>
      </c>
      <c r="P20" s="28">
        <f t="shared" si="1"/>
        <v>12</v>
      </c>
      <c r="Q20" s="28">
        <f t="shared" si="1"/>
        <v>12</v>
      </c>
      <c r="R20" s="28">
        <f t="shared" si="1"/>
        <v>12</v>
      </c>
      <c r="S20" s="28">
        <f t="shared" si="1"/>
        <v>12</v>
      </c>
      <c r="T20" s="28">
        <f t="shared" si="1"/>
        <v>12</v>
      </c>
      <c r="U20" s="28">
        <f t="shared" si="1"/>
        <v>12</v>
      </c>
      <c r="V20" s="28">
        <f t="shared" si="1"/>
        <v>12</v>
      </c>
      <c r="W20" s="28">
        <f t="shared" si="1"/>
        <v>12</v>
      </c>
      <c r="X20" s="28">
        <f t="shared" si="1"/>
        <v>12</v>
      </c>
      <c r="Y20" s="28">
        <f t="shared" si="1"/>
        <v>12</v>
      </c>
      <c r="Z20" s="28">
        <f t="shared" si="1"/>
        <v>12</v>
      </c>
      <c r="AA20" s="28">
        <f t="shared" si="1"/>
        <v>12</v>
      </c>
      <c r="AB20" s="28">
        <f t="shared" si="1"/>
        <v>12</v>
      </c>
      <c r="AC20" s="28">
        <f t="shared" si="1"/>
        <v>12</v>
      </c>
      <c r="AD20" s="28">
        <f t="shared" si="1"/>
        <v>12</v>
      </c>
      <c r="AE20" s="28">
        <f t="shared" si="1"/>
        <v>12</v>
      </c>
      <c r="AF20" s="28">
        <f t="shared" si="1"/>
        <v>12</v>
      </c>
      <c r="AG20" s="28">
        <f t="shared" si="1"/>
        <v>12</v>
      </c>
      <c r="AH20" s="28">
        <f t="shared" si="1"/>
        <v>12</v>
      </c>
      <c r="AI20" s="28">
        <f t="shared" si="1"/>
        <v>12</v>
      </c>
      <c r="AJ20" s="28">
        <f t="shared" si="1"/>
        <v>12</v>
      </c>
      <c r="AK20" s="28">
        <f t="shared" si="1"/>
        <v>12</v>
      </c>
      <c r="AL20" s="28">
        <f t="shared" si="1"/>
        <v>12</v>
      </c>
      <c r="AM20" s="28">
        <f t="shared" si="1"/>
        <v>12</v>
      </c>
      <c r="AN20" s="28">
        <f t="shared" si="1"/>
        <v>12</v>
      </c>
      <c r="AO20" s="7"/>
      <c r="AP20" s="19"/>
      <c r="HW20" s="4" t="s">
        <v>77</v>
      </c>
    </row>
    <row r="21" spans="4:231" ht="12" hidden="1">
      <c r="D21" s="10"/>
      <c r="E21" s="18"/>
      <c r="F21" s="18"/>
      <c r="G21" s="18"/>
      <c r="H21" s="28">
        <f>IF(H13="","*",H19)</f>
        <v>-12</v>
      </c>
      <c r="I21" s="28">
        <f aca="true" t="shared" si="2" ref="I21:AN21">IF(I13="","*",I19)</f>
        <v>0</v>
      </c>
      <c r="J21" s="28">
        <f t="shared" si="2"/>
        <v>0</v>
      </c>
      <c r="K21" s="28">
        <f t="shared" si="2"/>
        <v>0</v>
      </c>
      <c r="L21" s="28">
        <f t="shared" si="2"/>
        <v>0</v>
      </c>
      <c r="M21" s="28" t="s">
        <v>104</v>
      </c>
      <c r="N21" s="28" t="s">
        <v>104</v>
      </c>
      <c r="O21" s="28">
        <f t="shared" si="2"/>
        <v>-12</v>
      </c>
      <c r="P21" s="28">
        <f t="shared" si="2"/>
        <v>0</v>
      </c>
      <c r="Q21" s="28">
        <f t="shared" si="2"/>
        <v>0</v>
      </c>
      <c r="R21" s="28">
        <f t="shared" si="2"/>
        <v>0</v>
      </c>
      <c r="S21" s="28">
        <f t="shared" si="2"/>
        <v>0</v>
      </c>
      <c r="T21" s="28" t="s">
        <v>104</v>
      </c>
      <c r="U21" s="28" t="s">
        <v>104</v>
      </c>
      <c r="V21" s="28">
        <f t="shared" si="2"/>
        <v>-12</v>
      </c>
      <c r="W21" s="28">
        <f t="shared" si="2"/>
        <v>0</v>
      </c>
      <c r="X21" s="28">
        <f t="shared" si="2"/>
        <v>0</v>
      </c>
      <c r="Y21" s="28">
        <f t="shared" si="2"/>
        <v>0</v>
      </c>
      <c r="Z21" s="28">
        <f t="shared" si="2"/>
        <v>0</v>
      </c>
      <c r="AA21" s="28" t="s">
        <v>104</v>
      </c>
      <c r="AB21" s="28" t="s">
        <v>104</v>
      </c>
      <c r="AC21" s="28">
        <f t="shared" si="2"/>
        <v>-12</v>
      </c>
      <c r="AD21" s="28">
        <f t="shared" si="2"/>
        <v>0</v>
      </c>
      <c r="AE21" s="28">
        <f t="shared" si="2"/>
        <v>0</v>
      </c>
      <c r="AF21" s="28">
        <f t="shared" si="2"/>
        <v>0</v>
      </c>
      <c r="AG21" s="28">
        <f t="shared" si="2"/>
        <v>0</v>
      </c>
      <c r="AH21" s="28" t="s">
        <v>104</v>
      </c>
      <c r="AI21" s="28" t="s">
        <v>104</v>
      </c>
      <c r="AJ21" s="28">
        <f t="shared" si="2"/>
        <v>-12</v>
      </c>
      <c r="AK21" s="28">
        <f t="shared" si="2"/>
        <v>0</v>
      </c>
      <c r="AL21" s="28">
        <f t="shared" si="2"/>
        <v>0</v>
      </c>
      <c r="AM21" s="28">
        <f t="shared" si="2"/>
        <v>0</v>
      </c>
      <c r="AN21" s="28">
        <f t="shared" si="2"/>
        <v>0</v>
      </c>
      <c r="AO21" s="7" t="s">
        <v>104</v>
      </c>
      <c r="AP21" s="19" t="s">
        <v>104</v>
      </c>
      <c r="HW21" s="4" t="s">
        <v>78</v>
      </c>
    </row>
    <row r="22" spans="4:42" ht="22.5" customHeight="1">
      <c r="D22" s="20" t="s">
        <v>37</v>
      </c>
      <c r="E22" s="18"/>
      <c r="F22" s="18"/>
      <c r="G22" s="18"/>
      <c r="H22" s="18"/>
      <c r="I22" s="18"/>
      <c r="J22" s="18"/>
      <c r="K22" s="18"/>
      <c r="L22" s="18">
        <v>4</v>
      </c>
      <c r="M22" s="18"/>
      <c r="N22" s="18"/>
      <c r="O22" s="18"/>
      <c r="P22" s="18"/>
      <c r="Q22" s="18"/>
      <c r="R22" s="18"/>
      <c r="S22" s="18">
        <v>4</v>
      </c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</row>
    <row r="23" spans="4:42" ht="14.25" customHeight="1"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</row>
    <row r="24" spans="3:43" ht="6.75" customHeight="1"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</row>
    <row r="25" spans="3:64" ht="12">
      <c r="C25" s="7"/>
      <c r="D25" s="181" t="s">
        <v>15</v>
      </c>
      <c r="E25" s="178" t="s">
        <v>38</v>
      </c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200" t="s">
        <v>39</v>
      </c>
      <c r="AO25" s="201"/>
      <c r="AP25" s="202"/>
      <c r="AQ25" s="7"/>
      <c r="AX25" s="199" t="e">
        <f>#REF!</f>
        <v>#REF!</v>
      </c>
      <c r="AY25" s="199"/>
      <c r="AZ25" s="199"/>
      <c r="BA25" s="199"/>
      <c r="BB25" s="199"/>
      <c r="BC25" s="199"/>
      <c r="BD25" s="199"/>
      <c r="BE25" s="199"/>
      <c r="BF25" s="199"/>
      <c r="BG25" s="199"/>
      <c r="BH25" s="199"/>
      <c r="BI25" s="199"/>
      <c r="BJ25" s="199"/>
      <c r="BK25" s="199"/>
      <c r="BL25" s="199"/>
    </row>
    <row r="26" spans="4:66" s="21" customFormat="1" ht="12">
      <c r="D26" s="182"/>
      <c r="E26" s="179" t="s">
        <v>40</v>
      </c>
      <c r="F26" s="179"/>
      <c r="G26" s="179"/>
      <c r="H26" s="179"/>
      <c r="I26" s="179"/>
      <c r="J26" s="179" t="s">
        <v>41</v>
      </c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80" t="s">
        <v>42</v>
      </c>
      <c r="Y26" s="180"/>
      <c r="Z26" s="180"/>
      <c r="AA26" s="180"/>
      <c r="AB26" s="180"/>
      <c r="AC26" s="180" t="s">
        <v>43</v>
      </c>
      <c r="AD26" s="180"/>
      <c r="AE26" s="180"/>
      <c r="AF26" s="180"/>
      <c r="AG26" s="180"/>
      <c r="AH26" s="180"/>
      <c r="AI26" s="179" t="s">
        <v>8</v>
      </c>
      <c r="AJ26" s="179"/>
      <c r="AK26" s="179"/>
      <c r="AL26" s="179" t="s">
        <v>44</v>
      </c>
      <c r="AM26" s="179"/>
      <c r="AN26" s="205" t="s">
        <v>45</v>
      </c>
      <c r="AO26" s="206"/>
      <c r="AP26" s="207"/>
      <c r="AX26" s="49" t="e">
        <f>#REF!</f>
        <v>#REF!</v>
      </c>
      <c r="AY26" s="49"/>
      <c r="AZ26" s="49" t="e">
        <f>#REF!</f>
        <v>#REF!</v>
      </c>
      <c r="BA26" s="49"/>
      <c r="BB26" s="49" t="e">
        <f>#REF!</f>
        <v>#REF!</v>
      </c>
      <c r="BC26" s="49"/>
      <c r="BD26" s="49" t="e">
        <f>#REF!</f>
        <v>#REF!</v>
      </c>
      <c r="BE26" s="49"/>
      <c r="BF26" s="49" t="e">
        <f>#REF!</f>
        <v>#REF!</v>
      </c>
      <c r="BG26" s="49"/>
      <c r="BH26" s="49" t="e">
        <f>#REF!</f>
        <v>#REF!</v>
      </c>
      <c r="BI26" s="49"/>
      <c r="BJ26" s="49" t="e">
        <f>#REF!</f>
        <v>#REF!</v>
      </c>
      <c r="BK26" s="49"/>
      <c r="BL26" s="49" t="e">
        <f>#REF!</f>
        <v>#REF!</v>
      </c>
      <c r="BN26" s="4"/>
    </row>
    <row r="27" spans="4:65" s="21" customFormat="1" ht="12.75">
      <c r="D27" s="22">
        <v>1</v>
      </c>
      <c r="E27" s="269">
        <v>817112</v>
      </c>
      <c r="F27" s="270"/>
      <c r="G27" s="270"/>
      <c r="H27" s="270"/>
      <c r="I27" s="271"/>
      <c r="J27" s="272" t="s">
        <v>139</v>
      </c>
      <c r="K27" s="273"/>
      <c r="L27" s="273"/>
      <c r="M27" s="273"/>
      <c r="N27" s="273"/>
      <c r="O27" s="273"/>
      <c r="P27" s="273"/>
      <c r="Q27" s="273"/>
      <c r="R27" s="273"/>
      <c r="S27" s="273"/>
      <c r="T27" s="273"/>
      <c r="U27" s="273"/>
      <c r="V27" s="273"/>
      <c r="W27" s="274"/>
      <c r="X27" s="263" t="s">
        <v>137</v>
      </c>
      <c r="Y27" s="264"/>
      <c r="Z27" s="264"/>
      <c r="AA27" s="264"/>
      <c r="AB27" s="265"/>
      <c r="AC27" s="263" t="s">
        <v>142</v>
      </c>
      <c r="AD27" s="264"/>
      <c r="AE27" s="264"/>
      <c r="AF27" s="264"/>
      <c r="AG27" s="264"/>
      <c r="AH27" s="265"/>
      <c r="AI27" s="275">
        <v>2</v>
      </c>
      <c r="AJ27" s="276"/>
      <c r="AK27" s="277"/>
      <c r="AL27" s="278">
        <v>0</v>
      </c>
      <c r="AM27" s="279"/>
      <c r="AN27" s="208">
        <v>35</v>
      </c>
      <c r="AO27" s="208"/>
      <c r="AP27" s="208"/>
      <c r="AV27" s="50" t="str">
        <f aca="true" t="shared" si="3" ref="AV27:AV36">MID(E27,1,4)</f>
        <v>8171</v>
      </c>
      <c r="AW27" s="50">
        <f>VALUE(AV27)</f>
        <v>8171</v>
      </c>
      <c r="AX27" s="49" t="e">
        <f>#REF!</f>
        <v>#REF!</v>
      </c>
      <c r="AY27" s="49" t="e">
        <f>AX26</f>
        <v>#REF!</v>
      </c>
      <c r="AZ27" s="49" t="e">
        <f>#REF!</f>
        <v>#REF!</v>
      </c>
      <c r="BA27" s="49" t="e">
        <f>AZ26</f>
        <v>#REF!</v>
      </c>
      <c r="BB27" s="49" t="e">
        <f>#REF!</f>
        <v>#REF!</v>
      </c>
      <c r="BC27" s="49" t="e">
        <f>BB26</f>
        <v>#REF!</v>
      </c>
      <c r="BD27" s="49" t="e">
        <f>#REF!</f>
        <v>#REF!</v>
      </c>
      <c r="BE27" s="49" t="e">
        <f>BD26</f>
        <v>#REF!</v>
      </c>
      <c r="BF27" s="49" t="e">
        <f>#REF!</f>
        <v>#REF!</v>
      </c>
      <c r="BG27" s="49" t="e">
        <f>BF26</f>
        <v>#REF!</v>
      </c>
      <c r="BH27" s="49" t="e">
        <f>#REF!</f>
        <v>#REF!</v>
      </c>
      <c r="BI27" s="49" t="e">
        <f>BH26</f>
        <v>#REF!</v>
      </c>
      <c r="BJ27" s="49" t="e">
        <f>#REF!</f>
        <v>#REF!</v>
      </c>
      <c r="BK27" s="49" t="e">
        <f>BJ26</f>
        <v>#REF!</v>
      </c>
      <c r="BL27" s="49" t="e">
        <f>#REF!</f>
        <v>#REF!</v>
      </c>
      <c r="BM27" s="49" t="e">
        <f>BL26</f>
        <v>#REF!</v>
      </c>
    </row>
    <row r="28" spans="4:65" s="21" customFormat="1" ht="12.75">
      <c r="D28" s="42">
        <v>2</v>
      </c>
      <c r="E28" s="135">
        <v>819221</v>
      </c>
      <c r="F28" s="136"/>
      <c r="G28" s="136"/>
      <c r="H28" s="136"/>
      <c r="I28" s="169"/>
      <c r="J28" s="272" t="s">
        <v>139</v>
      </c>
      <c r="K28" s="273"/>
      <c r="L28" s="273"/>
      <c r="M28" s="273"/>
      <c r="N28" s="273"/>
      <c r="O28" s="273"/>
      <c r="P28" s="273"/>
      <c r="Q28" s="273"/>
      <c r="R28" s="273"/>
      <c r="S28" s="273"/>
      <c r="T28" s="273"/>
      <c r="U28" s="273"/>
      <c r="V28" s="273"/>
      <c r="W28" s="274"/>
      <c r="X28" s="263" t="s">
        <v>137</v>
      </c>
      <c r="Y28" s="264"/>
      <c r="Z28" s="264"/>
      <c r="AA28" s="264"/>
      <c r="AB28" s="265"/>
      <c r="AC28" s="263" t="s">
        <v>85</v>
      </c>
      <c r="AD28" s="264"/>
      <c r="AE28" s="264"/>
      <c r="AF28" s="264"/>
      <c r="AG28" s="264"/>
      <c r="AH28" s="265"/>
      <c r="AI28" s="266">
        <v>0</v>
      </c>
      <c r="AJ28" s="267"/>
      <c r="AK28" s="268"/>
      <c r="AL28" s="280">
        <v>2</v>
      </c>
      <c r="AM28" s="281"/>
      <c r="AN28" s="203">
        <v>52</v>
      </c>
      <c r="AO28" s="203"/>
      <c r="AP28" s="203"/>
      <c r="AV28" s="50" t="str">
        <f t="shared" si="3"/>
        <v>8192</v>
      </c>
      <c r="AW28" s="50">
        <f aca="true" t="shared" si="4" ref="AW28:AW39">VALUE(AV28)</f>
        <v>8192</v>
      </c>
      <c r="AX28" s="8" t="e">
        <f>AX27</f>
        <v>#REF!</v>
      </c>
      <c r="AY28" s="8" t="e">
        <f>AY27</f>
        <v>#REF!</v>
      </c>
      <c r="AZ28" s="8" t="e">
        <f aca="true" t="shared" si="5" ref="AZ28:BL39">AZ27</f>
        <v>#REF!</v>
      </c>
      <c r="BA28" s="8" t="e">
        <f>BA27</f>
        <v>#REF!</v>
      </c>
      <c r="BB28" s="8" t="e">
        <f t="shared" si="5"/>
        <v>#REF!</v>
      </c>
      <c r="BC28" s="8" t="e">
        <f>BC27</f>
        <v>#REF!</v>
      </c>
      <c r="BD28" s="8" t="e">
        <f t="shared" si="5"/>
        <v>#REF!</v>
      </c>
      <c r="BE28" s="8" t="e">
        <f>BE27</f>
        <v>#REF!</v>
      </c>
      <c r="BF28" s="8" t="e">
        <f t="shared" si="5"/>
        <v>#REF!</v>
      </c>
      <c r="BG28" s="8" t="e">
        <f>BG27</f>
        <v>#REF!</v>
      </c>
      <c r="BH28" s="8" t="e">
        <f t="shared" si="5"/>
        <v>#REF!</v>
      </c>
      <c r="BI28" s="8" t="e">
        <f>BI27</f>
        <v>#REF!</v>
      </c>
      <c r="BJ28" s="8" t="e">
        <f t="shared" si="5"/>
        <v>#REF!</v>
      </c>
      <c r="BK28" s="8" t="e">
        <f>BK27</f>
        <v>#REF!</v>
      </c>
      <c r="BL28" s="8" t="e">
        <f t="shared" si="5"/>
        <v>#REF!</v>
      </c>
      <c r="BM28" s="8" t="e">
        <f>BM27</f>
        <v>#REF!</v>
      </c>
    </row>
    <row r="29" spans="4:65" s="21" customFormat="1" ht="12.75">
      <c r="D29" s="43">
        <v>3</v>
      </c>
      <c r="E29" s="135"/>
      <c r="F29" s="136"/>
      <c r="G29" s="136"/>
      <c r="H29" s="136"/>
      <c r="I29" s="169"/>
      <c r="J29" s="269"/>
      <c r="K29" s="270"/>
      <c r="L29" s="270"/>
      <c r="M29" s="270"/>
      <c r="N29" s="270"/>
      <c r="O29" s="270"/>
      <c r="P29" s="270"/>
      <c r="Q29" s="270"/>
      <c r="R29" s="270"/>
      <c r="S29" s="270"/>
      <c r="T29" s="270"/>
      <c r="U29" s="270"/>
      <c r="V29" s="270"/>
      <c r="W29" s="271"/>
      <c r="X29" s="263"/>
      <c r="Y29" s="264"/>
      <c r="Z29" s="264"/>
      <c r="AA29" s="264"/>
      <c r="AB29" s="265"/>
      <c r="AC29" s="263"/>
      <c r="AD29" s="264"/>
      <c r="AE29" s="264"/>
      <c r="AF29" s="264"/>
      <c r="AG29" s="264"/>
      <c r="AH29" s="265"/>
      <c r="AI29" s="266"/>
      <c r="AJ29" s="267"/>
      <c r="AK29" s="268"/>
      <c r="AL29" s="280"/>
      <c r="AM29" s="281"/>
      <c r="AN29" s="187"/>
      <c r="AO29" s="187"/>
      <c r="AP29" s="187"/>
      <c r="AV29" s="50">
        <f t="shared" si="3"/>
      </c>
      <c r="AW29" s="50" t="e">
        <f t="shared" si="4"/>
        <v>#VALUE!</v>
      </c>
      <c r="AX29" s="8" t="e">
        <f aca="true" t="shared" si="6" ref="AX29:BM39">AX28</f>
        <v>#REF!</v>
      </c>
      <c r="AY29" s="8" t="e">
        <f t="shared" si="6"/>
        <v>#REF!</v>
      </c>
      <c r="AZ29" s="8" t="e">
        <f t="shared" si="5"/>
        <v>#REF!</v>
      </c>
      <c r="BA29" s="8" t="e">
        <f t="shared" si="6"/>
        <v>#REF!</v>
      </c>
      <c r="BB29" s="8" t="e">
        <f t="shared" si="5"/>
        <v>#REF!</v>
      </c>
      <c r="BC29" s="8" t="e">
        <f t="shared" si="6"/>
        <v>#REF!</v>
      </c>
      <c r="BD29" s="8" t="e">
        <f t="shared" si="5"/>
        <v>#REF!</v>
      </c>
      <c r="BE29" s="8" t="e">
        <f t="shared" si="6"/>
        <v>#REF!</v>
      </c>
      <c r="BF29" s="8" t="e">
        <f t="shared" si="5"/>
        <v>#REF!</v>
      </c>
      <c r="BG29" s="8" t="e">
        <f t="shared" si="6"/>
        <v>#REF!</v>
      </c>
      <c r="BH29" s="8" t="e">
        <f t="shared" si="5"/>
        <v>#REF!</v>
      </c>
      <c r="BI29" s="8" t="e">
        <f t="shared" si="6"/>
        <v>#REF!</v>
      </c>
      <c r="BJ29" s="8" t="e">
        <f t="shared" si="5"/>
        <v>#REF!</v>
      </c>
      <c r="BK29" s="8" t="e">
        <f t="shared" si="6"/>
        <v>#REF!</v>
      </c>
      <c r="BL29" s="8" t="e">
        <f t="shared" si="5"/>
        <v>#REF!</v>
      </c>
      <c r="BM29" s="8" t="e">
        <f t="shared" si="6"/>
        <v>#REF!</v>
      </c>
    </row>
    <row r="30" spans="4:65" s="21" customFormat="1" ht="12.75">
      <c r="D30" s="43">
        <v>4</v>
      </c>
      <c r="E30" s="135"/>
      <c r="F30" s="136"/>
      <c r="G30" s="136"/>
      <c r="H30" s="136"/>
      <c r="I30" s="169"/>
      <c r="J30" s="135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69"/>
      <c r="X30" s="263"/>
      <c r="Y30" s="264"/>
      <c r="Z30" s="264"/>
      <c r="AA30" s="264"/>
      <c r="AB30" s="265"/>
      <c r="AC30" s="263"/>
      <c r="AD30" s="264"/>
      <c r="AE30" s="264"/>
      <c r="AF30" s="264"/>
      <c r="AG30" s="264"/>
      <c r="AH30" s="265"/>
      <c r="AI30" s="266"/>
      <c r="AJ30" s="267"/>
      <c r="AK30" s="268"/>
      <c r="AL30" s="280"/>
      <c r="AM30" s="281"/>
      <c r="AN30" s="187"/>
      <c r="AO30" s="187"/>
      <c r="AP30" s="187"/>
      <c r="AV30" s="50">
        <f t="shared" si="3"/>
      </c>
      <c r="AW30" s="50" t="e">
        <f t="shared" si="4"/>
        <v>#VALUE!</v>
      </c>
      <c r="AX30" s="8" t="e">
        <f t="shared" si="6"/>
        <v>#REF!</v>
      </c>
      <c r="AY30" s="8" t="e">
        <f t="shared" si="6"/>
        <v>#REF!</v>
      </c>
      <c r="AZ30" s="8" t="e">
        <f t="shared" si="5"/>
        <v>#REF!</v>
      </c>
      <c r="BA30" s="8" t="e">
        <f t="shared" si="6"/>
        <v>#REF!</v>
      </c>
      <c r="BB30" s="8" t="e">
        <f t="shared" si="5"/>
        <v>#REF!</v>
      </c>
      <c r="BC30" s="8" t="e">
        <f t="shared" si="6"/>
        <v>#REF!</v>
      </c>
      <c r="BD30" s="8" t="e">
        <f t="shared" si="5"/>
        <v>#REF!</v>
      </c>
      <c r="BE30" s="8" t="e">
        <f t="shared" si="6"/>
        <v>#REF!</v>
      </c>
      <c r="BF30" s="8" t="e">
        <f t="shared" si="5"/>
        <v>#REF!</v>
      </c>
      <c r="BG30" s="8" t="e">
        <f t="shared" si="6"/>
        <v>#REF!</v>
      </c>
      <c r="BH30" s="8" t="e">
        <f t="shared" si="5"/>
        <v>#REF!</v>
      </c>
      <c r="BI30" s="8" t="e">
        <f t="shared" si="6"/>
        <v>#REF!</v>
      </c>
      <c r="BJ30" s="8" t="e">
        <f t="shared" si="5"/>
        <v>#REF!</v>
      </c>
      <c r="BK30" s="8" t="e">
        <f t="shared" si="6"/>
        <v>#REF!</v>
      </c>
      <c r="BL30" s="8" t="e">
        <f t="shared" si="5"/>
        <v>#REF!</v>
      </c>
      <c r="BM30" s="8" t="e">
        <f t="shared" si="6"/>
        <v>#REF!</v>
      </c>
    </row>
    <row r="31" spans="4:65" s="21" customFormat="1" ht="12.75">
      <c r="D31" s="43">
        <v>5</v>
      </c>
      <c r="E31" s="135"/>
      <c r="F31" s="136"/>
      <c r="G31" s="136"/>
      <c r="H31" s="136"/>
      <c r="I31" s="169"/>
      <c r="J31" s="135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69"/>
      <c r="X31" s="263"/>
      <c r="Y31" s="264"/>
      <c r="Z31" s="264"/>
      <c r="AA31" s="264"/>
      <c r="AB31" s="265"/>
      <c r="AC31" s="263"/>
      <c r="AD31" s="264"/>
      <c r="AE31" s="264"/>
      <c r="AF31" s="264"/>
      <c r="AG31" s="264"/>
      <c r="AH31" s="265"/>
      <c r="AI31" s="266"/>
      <c r="AJ31" s="267"/>
      <c r="AK31" s="268"/>
      <c r="AL31" s="280"/>
      <c r="AM31" s="281"/>
      <c r="AN31" s="187"/>
      <c r="AO31" s="187"/>
      <c r="AP31" s="187"/>
      <c r="AV31" s="50">
        <f t="shared" si="3"/>
      </c>
      <c r="AW31" s="50" t="e">
        <f t="shared" si="4"/>
        <v>#VALUE!</v>
      </c>
      <c r="AX31" s="8" t="e">
        <f t="shared" si="6"/>
        <v>#REF!</v>
      </c>
      <c r="AY31" s="8" t="e">
        <f t="shared" si="6"/>
        <v>#REF!</v>
      </c>
      <c r="AZ31" s="8" t="e">
        <f t="shared" si="5"/>
        <v>#REF!</v>
      </c>
      <c r="BA31" s="8" t="e">
        <f t="shared" si="6"/>
        <v>#REF!</v>
      </c>
      <c r="BB31" s="8" t="e">
        <f t="shared" si="5"/>
        <v>#REF!</v>
      </c>
      <c r="BC31" s="8" t="e">
        <f t="shared" si="6"/>
        <v>#REF!</v>
      </c>
      <c r="BD31" s="8" t="e">
        <f t="shared" si="5"/>
        <v>#REF!</v>
      </c>
      <c r="BE31" s="8" t="e">
        <f t="shared" si="6"/>
        <v>#REF!</v>
      </c>
      <c r="BF31" s="8" t="e">
        <f t="shared" si="5"/>
        <v>#REF!</v>
      </c>
      <c r="BG31" s="8" t="e">
        <f t="shared" si="6"/>
        <v>#REF!</v>
      </c>
      <c r="BH31" s="8" t="e">
        <f t="shared" si="5"/>
        <v>#REF!</v>
      </c>
      <c r="BI31" s="8" t="e">
        <f t="shared" si="6"/>
        <v>#REF!</v>
      </c>
      <c r="BJ31" s="8" t="e">
        <f t="shared" si="5"/>
        <v>#REF!</v>
      </c>
      <c r="BK31" s="8" t="e">
        <f t="shared" si="6"/>
        <v>#REF!</v>
      </c>
      <c r="BL31" s="8" t="e">
        <f t="shared" si="5"/>
        <v>#REF!</v>
      </c>
      <c r="BM31" s="8" t="e">
        <f t="shared" si="6"/>
        <v>#REF!</v>
      </c>
    </row>
    <row r="32" spans="4:65" s="21" customFormat="1" ht="12.75">
      <c r="D32" s="43">
        <v>6</v>
      </c>
      <c r="E32" s="135"/>
      <c r="F32" s="136"/>
      <c r="G32" s="136"/>
      <c r="H32" s="136"/>
      <c r="I32" s="169"/>
      <c r="J32" s="135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69"/>
      <c r="X32" s="263"/>
      <c r="Y32" s="264"/>
      <c r="Z32" s="264"/>
      <c r="AA32" s="264"/>
      <c r="AB32" s="265"/>
      <c r="AC32" s="263"/>
      <c r="AD32" s="264"/>
      <c r="AE32" s="264"/>
      <c r="AF32" s="264"/>
      <c r="AG32" s="264"/>
      <c r="AH32" s="265"/>
      <c r="AI32" s="266"/>
      <c r="AJ32" s="267"/>
      <c r="AK32" s="268"/>
      <c r="AL32" s="280"/>
      <c r="AM32" s="281"/>
      <c r="AN32" s="187"/>
      <c r="AO32" s="187"/>
      <c r="AP32" s="187"/>
      <c r="AV32" s="50">
        <f t="shared" si="3"/>
      </c>
      <c r="AW32" s="50" t="e">
        <f t="shared" si="4"/>
        <v>#VALUE!</v>
      </c>
      <c r="AX32" s="8" t="e">
        <f t="shared" si="6"/>
        <v>#REF!</v>
      </c>
      <c r="AY32" s="8" t="e">
        <f t="shared" si="6"/>
        <v>#REF!</v>
      </c>
      <c r="AZ32" s="8" t="e">
        <f t="shared" si="5"/>
        <v>#REF!</v>
      </c>
      <c r="BA32" s="8" t="e">
        <f t="shared" si="6"/>
        <v>#REF!</v>
      </c>
      <c r="BB32" s="8" t="e">
        <f t="shared" si="5"/>
        <v>#REF!</v>
      </c>
      <c r="BC32" s="8" t="e">
        <f t="shared" si="6"/>
        <v>#REF!</v>
      </c>
      <c r="BD32" s="8" t="e">
        <f t="shared" si="5"/>
        <v>#REF!</v>
      </c>
      <c r="BE32" s="8" t="e">
        <f t="shared" si="6"/>
        <v>#REF!</v>
      </c>
      <c r="BF32" s="8" t="e">
        <f t="shared" si="5"/>
        <v>#REF!</v>
      </c>
      <c r="BG32" s="8" t="e">
        <f t="shared" si="6"/>
        <v>#REF!</v>
      </c>
      <c r="BH32" s="8" t="e">
        <f t="shared" si="5"/>
        <v>#REF!</v>
      </c>
      <c r="BI32" s="8" t="e">
        <f t="shared" si="6"/>
        <v>#REF!</v>
      </c>
      <c r="BJ32" s="8" t="e">
        <f t="shared" si="5"/>
        <v>#REF!</v>
      </c>
      <c r="BK32" s="8" t="e">
        <f t="shared" si="6"/>
        <v>#REF!</v>
      </c>
      <c r="BL32" s="8" t="e">
        <f t="shared" si="5"/>
        <v>#REF!</v>
      </c>
      <c r="BM32" s="8" t="e">
        <f t="shared" si="6"/>
        <v>#REF!</v>
      </c>
    </row>
    <row r="33" spans="4:65" s="21" customFormat="1" ht="12.75">
      <c r="D33" s="43">
        <v>7</v>
      </c>
      <c r="E33" s="135"/>
      <c r="F33" s="136"/>
      <c r="G33" s="136"/>
      <c r="H33" s="136"/>
      <c r="I33" s="169"/>
      <c r="J33" s="135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69"/>
      <c r="X33" s="263">
        <f aca="true" t="shared" si="7" ref="X33:X39">IF(E33&gt;0,"Teori/Uyg.","")</f>
      </c>
      <c r="Y33" s="264"/>
      <c r="Z33" s="264"/>
      <c r="AA33" s="264"/>
      <c r="AB33" s="265"/>
      <c r="AC33" s="263"/>
      <c r="AD33" s="264"/>
      <c r="AE33" s="264"/>
      <c r="AF33" s="264"/>
      <c r="AG33" s="264"/>
      <c r="AH33" s="265"/>
      <c r="AI33" s="266"/>
      <c r="AJ33" s="267"/>
      <c r="AK33" s="268"/>
      <c r="AL33" s="280"/>
      <c r="AM33" s="281"/>
      <c r="AN33" s="187"/>
      <c r="AO33" s="187"/>
      <c r="AP33" s="187"/>
      <c r="AV33" s="50">
        <f t="shared" si="3"/>
      </c>
      <c r="AW33" s="50" t="e">
        <f t="shared" si="4"/>
        <v>#VALUE!</v>
      </c>
      <c r="AX33" s="8" t="e">
        <f t="shared" si="6"/>
        <v>#REF!</v>
      </c>
      <c r="AY33" s="8" t="e">
        <f t="shared" si="6"/>
        <v>#REF!</v>
      </c>
      <c r="AZ33" s="8" t="e">
        <f t="shared" si="5"/>
        <v>#REF!</v>
      </c>
      <c r="BA33" s="8" t="e">
        <f t="shared" si="6"/>
        <v>#REF!</v>
      </c>
      <c r="BB33" s="8" t="e">
        <f t="shared" si="5"/>
        <v>#REF!</v>
      </c>
      <c r="BC33" s="8" t="e">
        <f t="shared" si="6"/>
        <v>#REF!</v>
      </c>
      <c r="BD33" s="8" t="e">
        <f t="shared" si="5"/>
        <v>#REF!</v>
      </c>
      <c r="BE33" s="8" t="e">
        <f t="shared" si="6"/>
        <v>#REF!</v>
      </c>
      <c r="BF33" s="8" t="e">
        <f t="shared" si="5"/>
        <v>#REF!</v>
      </c>
      <c r="BG33" s="8" t="e">
        <f t="shared" si="6"/>
        <v>#REF!</v>
      </c>
      <c r="BH33" s="8" t="e">
        <f t="shared" si="5"/>
        <v>#REF!</v>
      </c>
      <c r="BI33" s="8" t="e">
        <f t="shared" si="6"/>
        <v>#REF!</v>
      </c>
      <c r="BJ33" s="8" t="e">
        <f t="shared" si="5"/>
        <v>#REF!</v>
      </c>
      <c r="BK33" s="8" t="e">
        <f t="shared" si="6"/>
        <v>#REF!</v>
      </c>
      <c r="BL33" s="8" t="e">
        <f t="shared" si="5"/>
        <v>#REF!</v>
      </c>
      <c r="BM33" s="8" t="e">
        <f t="shared" si="6"/>
        <v>#REF!</v>
      </c>
    </row>
    <row r="34" spans="4:65" s="21" customFormat="1" ht="12.75">
      <c r="D34" s="43">
        <v>8</v>
      </c>
      <c r="E34" s="135"/>
      <c r="F34" s="136"/>
      <c r="G34" s="136"/>
      <c r="H34" s="136"/>
      <c r="I34" s="169"/>
      <c r="J34" s="135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69"/>
      <c r="X34" s="263">
        <f t="shared" si="7"/>
      </c>
      <c r="Y34" s="264"/>
      <c r="Z34" s="264"/>
      <c r="AA34" s="264"/>
      <c r="AB34" s="265"/>
      <c r="AC34" s="263"/>
      <c r="AD34" s="264"/>
      <c r="AE34" s="264"/>
      <c r="AF34" s="264"/>
      <c r="AG34" s="264"/>
      <c r="AH34" s="265"/>
      <c r="AI34" s="266"/>
      <c r="AJ34" s="267"/>
      <c r="AK34" s="268"/>
      <c r="AL34" s="280"/>
      <c r="AM34" s="281"/>
      <c r="AN34" s="187"/>
      <c r="AO34" s="187"/>
      <c r="AP34" s="187"/>
      <c r="AV34" s="50">
        <f t="shared" si="3"/>
      </c>
      <c r="AW34" s="50" t="e">
        <f t="shared" si="4"/>
        <v>#VALUE!</v>
      </c>
      <c r="AX34" s="8" t="e">
        <f t="shared" si="6"/>
        <v>#REF!</v>
      </c>
      <c r="AY34" s="8" t="e">
        <f t="shared" si="6"/>
        <v>#REF!</v>
      </c>
      <c r="AZ34" s="8" t="e">
        <f t="shared" si="5"/>
        <v>#REF!</v>
      </c>
      <c r="BA34" s="8" t="e">
        <f t="shared" si="6"/>
        <v>#REF!</v>
      </c>
      <c r="BB34" s="8" t="e">
        <f t="shared" si="5"/>
        <v>#REF!</v>
      </c>
      <c r="BC34" s="8" t="e">
        <f t="shared" si="6"/>
        <v>#REF!</v>
      </c>
      <c r="BD34" s="8" t="e">
        <f t="shared" si="5"/>
        <v>#REF!</v>
      </c>
      <c r="BE34" s="8" t="e">
        <f t="shared" si="6"/>
        <v>#REF!</v>
      </c>
      <c r="BF34" s="8" t="e">
        <f t="shared" si="5"/>
        <v>#REF!</v>
      </c>
      <c r="BG34" s="8" t="e">
        <f t="shared" si="6"/>
        <v>#REF!</v>
      </c>
      <c r="BH34" s="8" t="e">
        <f t="shared" si="5"/>
        <v>#REF!</v>
      </c>
      <c r="BI34" s="8" t="e">
        <f t="shared" si="6"/>
        <v>#REF!</v>
      </c>
      <c r="BJ34" s="8" t="e">
        <f t="shared" si="5"/>
        <v>#REF!</v>
      </c>
      <c r="BK34" s="8" t="e">
        <f t="shared" si="6"/>
        <v>#REF!</v>
      </c>
      <c r="BL34" s="8" t="e">
        <f t="shared" si="5"/>
        <v>#REF!</v>
      </c>
      <c r="BM34" s="8" t="e">
        <f t="shared" si="6"/>
        <v>#REF!</v>
      </c>
    </row>
    <row r="35" spans="4:65" s="21" customFormat="1" ht="12.75">
      <c r="D35" s="43">
        <v>9</v>
      </c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58">
        <f t="shared" si="7"/>
      </c>
      <c r="Y35" s="158"/>
      <c r="Z35" s="158"/>
      <c r="AA35" s="158"/>
      <c r="AB35" s="158"/>
      <c r="AC35" s="150"/>
      <c r="AD35" s="151"/>
      <c r="AE35" s="151"/>
      <c r="AF35" s="151"/>
      <c r="AG35" s="151"/>
      <c r="AH35" s="152"/>
      <c r="AI35" s="144"/>
      <c r="AJ35" s="144"/>
      <c r="AK35" s="144"/>
      <c r="AL35" s="187"/>
      <c r="AM35" s="187"/>
      <c r="AN35" s="187"/>
      <c r="AO35" s="187"/>
      <c r="AP35" s="187"/>
      <c r="AV35" s="50">
        <f t="shared" si="3"/>
      </c>
      <c r="AW35" s="50" t="e">
        <f t="shared" si="4"/>
        <v>#VALUE!</v>
      </c>
      <c r="AX35" s="8" t="e">
        <f t="shared" si="6"/>
        <v>#REF!</v>
      </c>
      <c r="AY35" s="8" t="e">
        <f t="shared" si="6"/>
        <v>#REF!</v>
      </c>
      <c r="AZ35" s="8" t="e">
        <f t="shared" si="5"/>
        <v>#REF!</v>
      </c>
      <c r="BA35" s="8" t="e">
        <f t="shared" si="6"/>
        <v>#REF!</v>
      </c>
      <c r="BB35" s="8" t="e">
        <f t="shared" si="5"/>
        <v>#REF!</v>
      </c>
      <c r="BC35" s="8" t="e">
        <f t="shared" si="6"/>
        <v>#REF!</v>
      </c>
      <c r="BD35" s="8" t="e">
        <f t="shared" si="5"/>
        <v>#REF!</v>
      </c>
      <c r="BE35" s="8" t="e">
        <f t="shared" si="6"/>
        <v>#REF!</v>
      </c>
      <c r="BF35" s="8" t="e">
        <f t="shared" si="5"/>
        <v>#REF!</v>
      </c>
      <c r="BG35" s="8" t="e">
        <f t="shared" si="6"/>
        <v>#REF!</v>
      </c>
      <c r="BH35" s="8" t="e">
        <f t="shared" si="5"/>
        <v>#REF!</v>
      </c>
      <c r="BI35" s="8" t="e">
        <f t="shared" si="6"/>
        <v>#REF!</v>
      </c>
      <c r="BJ35" s="8" t="e">
        <f t="shared" si="5"/>
        <v>#REF!</v>
      </c>
      <c r="BK35" s="8" t="e">
        <f t="shared" si="6"/>
        <v>#REF!</v>
      </c>
      <c r="BL35" s="8" t="e">
        <f t="shared" si="5"/>
        <v>#REF!</v>
      </c>
      <c r="BM35" s="8" t="e">
        <f t="shared" si="6"/>
        <v>#REF!</v>
      </c>
    </row>
    <row r="36" spans="4:66" ht="12.75">
      <c r="D36" s="43">
        <v>10</v>
      </c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58">
        <f t="shared" si="7"/>
      </c>
      <c r="Y36" s="158"/>
      <c r="Z36" s="158"/>
      <c r="AA36" s="158"/>
      <c r="AB36" s="158"/>
      <c r="AC36" s="150"/>
      <c r="AD36" s="151"/>
      <c r="AE36" s="151"/>
      <c r="AF36" s="151"/>
      <c r="AG36" s="151"/>
      <c r="AH36" s="152"/>
      <c r="AI36" s="144"/>
      <c r="AJ36" s="144"/>
      <c r="AK36" s="144"/>
      <c r="AL36" s="187"/>
      <c r="AM36" s="187"/>
      <c r="AN36" s="187"/>
      <c r="AO36" s="187"/>
      <c r="AP36" s="187"/>
      <c r="AV36" s="50">
        <f t="shared" si="3"/>
      </c>
      <c r="AW36" s="50" t="e">
        <f t="shared" si="4"/>
        <v>#VALUE!</v>
      </c>
      <c r="AX36" s="8" t="e">
        <f t="shared" si="6"/>
        <v>#REF!</v>
      </c>
      <c r="AY36" s="8" t="e">
        <f t="shared" si="6"/>
        <v>#REF!</v>
      </c>
      <c r="AZ36" s="8" t="e">
        <f t="shared" si="5"/>
        <v>#REF!</v>
      </c>
      <c r="BA36" s="8" t="e">
        <f t="shared" si="6"/>
        <v>#REF!</v>
      </c>
      <c r="BB36" s="8" t="e">
        <f t="shared" si="5"/>
        <v>#REF!</v>
      </c>
      <c r="BC36" s="8" t="e">
        <f t="shared" si="6"/>
        <v>#REF!</v>
      </c>
      <c r="BD36" s="8" t="e">
        <f t="shared" si="5"/>
        <v>#REF!</v>
      </c>
      <c r="BE36" s="8" t="e">
        <f t="shared" si="6"/>
        <v>#REF!</v>
      </c>
      <c r="BF36" s="8" t="e">
        <f t="shared" si="5"/>
        <v>#REF!</v>
      </c>
      <c r="BG36" s="8" t="e">
        <f t="shared" si="6"/>
        <v>#REF!</v>
      </c>
      <c r="BH36" s="8" t="e">
        <f t="shared" si="5"/>
        <v>#REF!</v>
      </c>
      <c r="BI36" s="8" t="e">
        <f t="shared" si="6"/>
        <v>#REF!</v>
      </c>
      <c r="BJ36" s="8" t="e">
        <f t="shared" si="5"/>
        <v>#REF!</v>
      </c>
      <c r="BK36" s="8" t="e">
        <f t="shared" si="6"/>
        <v>#REF!</v>
      </c>
      <c r="BL36" s="8" t="e">
        <f t="shared" si="5"/>
        <v>#REF!</v>
      </c>
      <c r="BM36" s="8" t="e">
        <f t="shared" si="6"/>
        <v>#REF!</v>
      </c>
      <c r="BN36" s="21"/>
    </row>
    <row r="37" spans="4:65" ht="12.75">
      <c r="D37" s="43">
        <v>11</v>
      </c>
      <c r="E37" s="144"/>
      <c r="F37" s="144"/>
      <c r="G37" s="144"/>
      <c r="H37" s="144"/>
      <c r="I37" s="14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8">
        <f t="shared" si="7"/>
      </c>
      <c r="Y37" s="158"/>
      <c r="Z37" s="158"/>
      <c r="AA37" s="158"/>
      <c r="AB37" s="158"/>
      <c r="AC37" s="150"/>
      <c r="AD37" s="151"/>
      <c r="AE37" s="151"/>
      <c r="AF37" s="151"/>
      <c r="AG37" s="151"/>
      <c r="AH37" s="152"/>
      <c r="AI37" s="144"/>
      <c r="AJ37" s="144"/>
      <c r="AK37" s="144"/>
      <c r="AL37" s="187"/>
      <c r="AM37" s="187"/>
      <c r="AN37" s="187"/>
      <c r="AO37" s="187"/>
      <c r="AP37" s="187"/>
      <c r="AW37" s="50">
        <f t="shared" si="4"/>
        <v>0</v>
      </c>
      <c r="AX37" s="8" t="e">
        <f t="shared" si="6"/>
        <v>#REF!</v>
      </c>
      <c r="AY37" s="8" t="e">
        <f t="shared" si="6"/>
        <v>#REF!</v>
      </c>
      <c r="AZ37" s="8" t="e">
        <f t="shared" si="5"/>
        <v>#REF!</v>
      </c>
      <c r="BA37" s="8" t="e">
        <f t="shared" si="6"/>
        <v>#REF!</v>
      </c>
      <c r="BB37" s="8" t="e">
        <f t="shared" si="5"/>
        <v>#REF!</v>
      </c>
      <c r="BC37" s="8" t="e">
        <f t="shared" si="6"/>
        <v>#REF!</v>
      </c>
      <c r="BD37" s="8" t="e">
        <f t="shared" si="5"/>
        <v>#REF!</v>
      </c>
      <c r="BE37" s="8" t="e">
        <f t="shared" si="6"/>
        <v>#REF!</v>
      </c>
      <c r="BF37" s="8" t="e">
        <f t="shared" si="5"/>
        <v>#REF!</v>
      </c>
      <c r="BG37" s="8" t="e">
        <f t="shared" si="6"/>
        <v>#REF!</v>
      </c>
      <c r="BH37" s="8" t="e">
        <f t="shared" si="5"/>
        <v>#REF!</v>
      </c>
      <c r="BI37" s="8" t="e">
        <f t="shared" si="6"/>
        <v>#REF!</v>
      </c>
      <c r="BJ37" s="8" t="e">
        <f t="shared" si="5"/>
        <v>#REF!</v>
      </c>
      <c r="BK37" s="8" t="e">
        <f t="shared" si="6"/>
        <v>#REF!</v>
      </c>
      <c r="BL37" s="8" t="e">
        <f t="shared" si="5"/>
        <v>#REF!</v>
      </c>
      <c r="BM37" s="8" t="e">
        <f t="shared" si="6"/>
        <v>#REF!</v>
      </c>
    </row>
    <row r="38" spans="4:65" ht="12.75">
      <c r="D38" s="43">
        <v>12</v>
      </c>
      <c r="E38" s="144"/>
      <c r="F38" s="144"/>
      <c r="G38" s="144"/>
      <c r="H38" s="144"/>
      <c r="I38" s="14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8">
        <f t="shared" si="7"/>
      </c>
      <c r="Y38" s="158"/>
      <c r="Z38" s="158"/>
      <c r="AA38" s="158"/>
      <c r="AB38" s="158"/>
      <c r="AC38" s="150"/>
      <c r="AD38" s="151"/>
      <c r="AE38" s="151"/>
      <c r="AF38" s="151"/>
      <c r="AG38" s="151"/>
      <c r="AH38" s="152"/>
      <c r="AI38" s="144"/>
      <c r="AJ38" s="144"/>
      <c r="AK38" s="144"/>
      <c r="AL38" s="187"/>
      <c r="AM38" s="187"/>
      <c r="AN38" s="187"/>
      <c r="AO38" s="187"/>
      <c r="AP38" s="187"/>
      <c r="AW38" s="50">
        <f t="shared" si="4"/>
        <v>0</v>
      </c>
      <c r="AX38" s="8" t="e">
        <f t="shared" si="6"/>
        <v>#REF!</v>
      </c>
      <c r="AY38" s="8" t="e">
        <f t="shared" si="6"/>
        <v>#REF!</v>
      </c>
      <c r="AZ38" s="8" t="e">
        <f t="shared" si="5"/>
        <v>#REF!</v>
      </c>
      <c r="BA38" s="8" t="e">
        <f t="shared" si="6"/>
        <v>#REF!</v>
      </c>
      <c r="BB38" s="8" t="e">
        <f t="shared" si="5"/>
        <v>#REF!</v>
      </c>
      <c r="BC38" s="8" t="e">
        <f t="shared" si="6"/>
        <v>#REF!</v>
      </c>
      <c r="BD38" s="8" t="e">
        <f t="shared" si="5"/>
        <v>#REF!</v>
      </c>
      <c r="BE38" s="8" t="e">
        <f t="shared" si="6"/>
        <v>#REF!</v>
      </c>
      <c r="BF38" s="8" t="e">
        <f t="shared" si="5"/>
        <v>#REF!</v>
      </c>
      <c r="BG38" s="8" t="e">
        <f t="shared" si="6"/>
        <v>#REF!</v>
      </c>
      <c r="BH38" s="8" t="e">
        <f t="shared" si="5"/>
        <v>#REF!</v>
      </c>
      <c r="BI38" s="8" t="e">
        <f t="shared" si="6"/>
        <v>#REF!</v>
      </c>
      <c r="BJ38" s="8" t="e">
        <f t="shared" si="5"/>
        <v>#REF!</v>
      </c>
      <c r="BK38" s="8" t="e">
        <f t="shared" si="6"/>
        <v>#REF!</v>
      </c>
      <c r="BL38" s="8" t="e">
        <f t="shared" si="5"/>
        <v>#REF!</v>
      </c>
      <c r="BM38" s="8" t="e">
        <f t="shared" si="6"/>
        <v>#REF!</v>
      </c>
    </row>
    <row r="39" spans="4:65" ht="12.75">
      <c r="D39" s="44">
        <v>13</v>
      </c>
      <c r="E39" s="170"/>
      <c r="F39" s="170"/>
      <c r="G39" s="170"/>
      <c r="H39" s="170"/>
      <c r="I39" s="170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8">
        <f t="shared" si="7"/>
      </c>
      <c r="Y39" s="158"/>
      <c r="Z39" s="158"/>
      <c r="AA39" s="158"/>
      <c r="AB39" s="158"/>
      <c r="AC39" s="150"/>
      <c r="AD39" s="151"/>
      <c r="AE39" s="151"/>
      <c r="AF39" s="151"/>
      <c r="AG39" s="151"/>
      <c r="AH39" s="152"/>
      <c r="AI39" s="170"/>
      <c r="AJ39" s="170"/>
      <c r="AK39" s="170"/>
      <c r="AL39" s="210"/>
      <c r="AM39" s="210"/>
      <c r="AN39" s="210"/>
      <c r="AO39" s="210"/>
      <c r="AP39" s="210"/>
      <c r="AW39" s="50">
        <f t="shared" si="4"/>
        <v>0</v>
      </c>
      <c r="AX39" s="8" t="e">
        <f t="shared" si="6"/>
        <v>#REF!</v>
      </c>
      <c r="AY39" s="8" t="e">
        <f t="shared" si="6"/>
        <v>#REF!</v>
      </c>
      <c r="AZ39" s="8" t="e">
        <f t="shared" si="5"/>
        <v>#REF!</v>
      </c>
      <c r="BA39" s="8" t="e">
        <f t="shared" si="6"/>
        <v>#REF!</v>
      </c>
      <c r="BB39" s="8" t="e">
        <f t="shared" si="5"/>
        <v>#REF!</v>
      </c>
      <c r="BC39" s="8" t="e">
        <f t="shared" si="6"/>
        <v>#REF!</v>
      </c>
      <c r="BD39" s="8" t="e">
        <f t="shared" si="5"/>
        <v>#REF!</v>
      </c>
      <c r="BE39" s="8" t="e">
        <f t="shared" si="6"/>
        <v>#REF!</v>
      </c>
      <c r="BF39" s="8" t="e">
        <f t="shared" si="5"/>
        <v>#REF!</v>
      </c>
      <c r="BG39" s="8" t="e">
        <f t="shared" si="6"/>
        <v>#REF!</v>
      </c>
      <c r="BH39" s="8" t="e">
        <f t="shared" si="5"/>
        <v>#REF!</v>
      </c>
      <c r="BI39" s="8" t="e">
        <f t="shared" si="6"/>
        <v>#REF!</v>
      </c>
      <c r="BJ39" s="8" t="e">
        <f t="shared" si="5"/>
        <v>#REF!</v>
      </c>
      <c r="BK39" s="8" t="e">
        <f t="shared" si="6"/>
        <v>#REF!</v>
      </c>
      <c r="BL39" s="8" t="e">
        <f t="shared" si="5"/>
        <v>#REF!</v>
      </c>
      <c r="BM39" s="8" t="e">
        <f t="shared" si="6"/>
        <v>#REF!</v>
      </c>
    </row>
    <row r="40" spans="4:43" ht="12.75">
      <c r="D40" s="18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7" t="s">
        <v>46</v>
      </c>
      <c r="AD40" s="188"/>
      <c r="AE40" s="188"/>
      <c r="AF40" s="188"/>
      <c r="AG40" s="188"/>
      <c r="AH40" s="189"/>
      <c r="AI40" s="162">
        <f>SUM(AI27:AK39)</f>
        <v>2</v>
      </c>
      <c r="AJ40" s="162"/>
      <c r="AK40" s="162"/>
      <c r="AL40" s="162">
        <f>SUM(AL27:AM39)</f>
        <v>2</v>
      </c>
      <c r="AM40" s="162"/>
      <c r="AN40" s="156"/>
      <c r="AO40" s="156"/>
      <c r="AP40" s="156"/>
      <c r="AQ40" s="4">
        <f>IF(AL40&gt;10,AL40-10,0)</f>
        <v>0</v>
      </c>
    </row>
    <row r="41" spans="4:39" ht="8.25" customHeight="1"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6"/>
      <c r="AB41" s="6"/>
      <c r="AC41" s="7"/>
      <c r="AD41" s="7"/>
      <c r="AE41" s="7"/>
      <c r="AF41" s="7"/>
      <c r="AG41" s="7"/>
      <c r="AH41" s="7"/>
      <c r="AI41" s="23"/>
      <c r="AJ41" s="23"/>
      <c r="AK41" s="23"/>
      <c r="AL41" s="23"/>
      <c r="AM41" s="23"/>
    </row>
    <row r="42" spans="4:83" ht="12.75" customHeight="1">
      <c r="D42" s="24" t="s">
        <v>47</v>
      </c>
      <c r="E42" s="25"/>
      <c r="F42" s="26"/>
      <c r="G42" s="22"/>
      <c r="H42" s="17">
        <v>8</v>
      </c>
      <c r="I42" s="17">
        <v>9</v>
      </c>
      <c r="J42" s="17">
        <v>10</v>
      </c>
      <c r="K42" s="17">
        <v>11</v>
      </c>
      <c r="L42" s="17">
        <v>12</v>
      </c>
      <c r="M42" s="17">
        <v>13</v>
      </c>
      <c r="N42" s="17">
        <v>14</v>
      </c>
      <c r="O42" s="17">
        <v>15</v>
      </c>
      <c r="P42" s="17">
        <v>16</v>
      </c>
      <c r="Q42" s="17">
        <v>17</v>
      </c>
      <c r="R42" s="17">
        <v>18</v>
      </c>
      <c r="S42" s="17">
        <v>19</v>
      </c>
      <c r="T42" s="17">
        <v>20</v>
      </c>
      <c r="U42" s="17">
        <v>21</v>
      </c>
      <c r="V42" s="17">
        <v>22</v>
      </c>
      <c r="W42" s="7"/>
      <c r="X42" s="7"/>
      <c r="Y42" s="7"/>
      <c r="Z42" s="7"/>
      <c r="AA42" s="7"/>
      <c r="AB42" s="7"/>
      <c r="AC42" s="7"/>
      <c r="AD42" s="7"/>
      <c r="AE42" s="160" t="s">
        <v>2</v>
      </c>
      <c r="AF42" s="160"/>
      <c r="AG42" s="160"/>
      <c r="AH42" s="7"/>
      <c r="AI42" s="7"/>
      <c r="AJ42" s="191">
        <f>SUM(AI40:AL40)</f>
        <v>4</v>
      </c>
      <c r="AK42" s="192"/>
      <c r="AL42" s="193"/>
      <c r="AM42" s="7"/>
      <c r="AN42" s="7"/>
      <c r="AO42" s="7"/>
      <c r="AP42" s="7"/>
      <c r="AQ42" s="7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</row>
    <row r="43" spans="4:43" ht="12.75" customHeight="1">
      <c r="D43" s="137" t="s">
        <v>48</v>
      </c>
      <c r="E43" s="138"/>
      <c r="F43" s="138"/>
      <c r="G43" s="139"/>
      <c r="H43" s="18"/>
      <c r="I43" s="18"/>
      <c r="J43" s="18"/>
      <c r="K43" s="18"/>
      <c r="L43" s="27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7"/>
      <c r="X43" s="28" t="s">
        <v>49</v>
      </c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</row>
    <row r="44" spans="4:43" ht="12.75" customHeight="1">
      <c r="D44" s="137" t="s">
        <v>50</v>
      </c>
      <c r="E44" s="138"/>
      <c r="F44" s="138"/>
      <c r="G44" s="139"/>
      <c r="H44" s="18"/>
      <c r="I44" s="18"/>
      <c r="J44" s="18"/>
      <c r="K44" s="18"/>
      <c r="L44" s="27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7"/>
      <c r="X44" s="7"/>
      <c r="Y44" s="28" t="s">
        <v>51</v>
      </c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</row>
    <row r="45" spans="4:43" ht="12">
      <c r="D45" s="137" t="s">
        <v>52</v>
      </c>
      <c r="E45" s="138"/>
      <c r="F45" s="138"/>
      <c r="G45" s="139"/>
      <c r="H45" s="18"/>
      <c r="I45" s="18"/>
      <c r="J45" s="18"/>
      <c r="K45" s="18"/>
      <c r="L45" s="27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29"/>
      <c r="X45" s="29" t="s">
        <v>53</v>
      </c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7"/>
    </row>
    <row r="46" spans="4:43" ht="12">
      <c r="D46" s="137" t="s">
        <v>54</v>
      </c>
      <c r="E46" s="138"/>
      <c r="F46" s="138"/>
      <c r="G46" s="139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29"/>
      <c r="X46" s="29"/>
      <c r="Y46" s="29" t="s">
        <v>55</v>
      </c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7"/>
    </row>
    <row r="47" spans="4:43" ht="12">
      <c r="D47" s="137" t="s">
        <v>56</v>
      </c>
      <c r="E47" s="138"/>
      <c r="F47" s="138"/>
      <c r="G47" s="139"/>
      <c r="H47" s="18"/>
      <c r="I47" s="18"/>
      <c r="J47" s="18"/>
      <c r="K47" s="18"/>
      <c r="L47" s="27"/>
      <c r="M47" s="18"/>
      <c r="N47" s="18"/>
      <c r="O47" s="18"/>
      <c r="P47" s="18"/>
      <c r="Q47" s="18">
        <v>1</v>
      </c>
      <c r="R47" s="18">
        <v>1</v>
      </c>
      <c r="S47" s="18">
        <v>2</v>
      </c>
      <c r="T47" s="18">
        <v>2</v>
      </c>
      <c r="U47" s="18"/>
      <c r="V47" s="18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7"/>
    </row>
    <row r="48" spans="4:43" ht="12">
      <c r="D48" s="137" t="s">
        <v>57</v>
      </c>
      <c r="E48" s="138"/>
      <c r="F48" s="138"/>
      <c r="G48" s="139"/>
      <c r="H48" s="18"/>
      <c r="I48" s="18"/>
      <c r="J48" s="18"/>
      <c r="K48" s="18"/>
      <c r="L48" s="27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7"/>
    </row>
    <row r="49" spans="4:43" ht="12">
      <c r="D49" s="137" t="s">
        <v>58</v>
      </c>
      <c r="E49" s="138"/>
      <c r="F49" s="138"/>
      <c r="G49" s="139"/>
      <c r="H49" s="18"/>
      <c r="I49" s="18"/>
      <c r="J49" s="18"/>
      <c r="K49" s="18"/>
      <c r="L49" s="27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7"/>
    </row>
    <row r="50" spans="4:43" ht="9" customHeight="1">
      <c r="D50" s="28"/>
      <c r="E50" s="28"/>
      <c r="F50" s="28"/>
      <c r="G50" s="28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7"/>
    </row>
    <row r="51" spans="4:42" ht="12.75" customHeight="1">
      <c r="D51" s="140" t="s">
        <v>59</v>
      </c>
      <c r="E51" s="140"/>
      <c r="F51" s="194" t="s">
        <v>60</v>
      </c>
      <c r="G51" s="195"/>
      <c r="H51" s="195"/>
      <c r="I51" s="195"/>
      <c r="J51" s="195"/>
      <c r="K51" s="195"/>
      <c r="L51" s="196"/>
      <c r="M51" s="197" t="s">
        <v>61</v>
      </c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  <c r="AA51" s="197"/>
      <c r="AB51" s="197"/>
      <c r="AC51" s="162" t="s">
        <v>62</v>
      </c>
      <c r="AD51" s="162"/>
      <c r="AE51" s="162"/>
      <c r="AF51" s="162"/>
      <c r="AG51" s="162"/>
      <c r="AH51" s="162"/>
      <c r="AI51" s="162"/>
      <c r="AJ51" s="162"/>
      <c r="AK51" s="162"/>
      <c r="AL51" s="162"/>
      <c r="AM51" s="162"/>
      <c r="AN51" s="162"/>
      <c r="AO51" s="162"/>
      <c r="AP51" s="162"/>
    </row>
    <row r="52" spans="4:42" ht="12" customHeight="1">
      <c r="D52" s="140"/>
      <c r="E52" s="140"/>
      <c r="F52" s="141" t="s">
        <v>63</v>
      </c>
      <c r="G52" s="142"/>
      <c r="H52" s="142"/>
      <c r="I52" s="142"/>
      <c r="J52" s="142"/>
      <c r="K52" s="142"/>
      <c r="L52" s="143"/>
      <c r="M52" s="159" t="s">
        <v>64</v>
      </c>
      <c r="N52" s="159"/>
      <c r="O52" s="159"/>
      <c r="P52" s="159"/>
      <c r="Q52" s="164" t="s">
        <v>65</v>
      </c>
      <c r="R52" s="164"/>
      <c r="S52" s="164"/>
      <c r="T52" s="164"/>
      <c r="U52" s="159" t="s">
        <v>66</v>
      </c>
      <c r="V52" s="159"/>
      <c r="W52" s="159"/>
      <c r="X52" s="159"/>
      <c r="Y52" s="159" t="s">
        <v>67</v>
      </c>
      <c r="Z52" s="159"/>
      <c r="AA52" s="159"/>
      <c r="AB52" s="159"/>
      <c r="AC52" s="163"/>
      <c r="AD52" s="163"/>
      <c r="AE52" s="163"/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3"/>
    </row>
    <row r="53" spans="4:78" ht="12.75">
      <c r="D53" s="140"/>
      <c r="E53" s="140"/>
      <c r="F53" s="18" t="s">
        <v>22</v>
      </c>
      <c r="G53" s="18" t="s">
        <v>23</v>
      </c>
      <c r="H53" s="18" t="s">
        <v>24</v>
      </c>
      <c r="I53" s="18" t="s">
        <v>16</v>
      </c>
      <c r="J53" s="18" t="s">
        <v>19</v>
      </c>
      <c r="K53" s="18" t="s">
        <v>20</v>
      </c>
      <c r="L53" s="18" t="s">
        <v>21</v>
      </c>
      <c r="M53" s="165" t="s">
        <v>7</v>
      </c>
      <c r="N53" s="165"/>
      <c r="O53" s="165" t="s">
        <v>68</v>
      </c>
      <c r="P53" s="165"/>
      <c r="Q53" s="165" t="s">
        <v>7</v>
      </c>
      <c r="R53" s="165"/>
      <c r="S53" s="165" t="s">
        <v>68</v>
      </c>
      <c r="T53" s="165"/>
      <c r="U53" s="165" t="s">
        <v>7</v>
      </c>
      <c r="V53" s="165"/>
      <c r="W53" s="165" t="s">
        <v>68</v>
      </c>
      <c r="X53" s="165"/>
      <c r="Y53" s="165" t="s">
        <v>7</v>
      </c>
      <c r="Z53" s="165"/>
      <c r="AA53" s="165" t="s">
        <v>68</v>
      </c>
      <c r="AB53" s="198"/>
      <c r="AC53" s="32"/>
      <c r="AD53" s="33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5"/>
      <c r="BR53" s="4">
        <f>K57</f>
      </c>
      <c r="BS53" s="4">
        <f>L57</f>
      </c>
      <c r="BT53" s="4">
        <f aca="true" t="shared" si="8" ref="BT53:BZ53">F58</f>
      </c>
      <c r="BU53" s="4">
        <f t="shared" si="8"/>
      </c>
      <c r="BV53" s="4">
        <f t="shared" si="8"/>
      </c>
      <c r="BW53" s="4">
        <f t="shared" si="8"/>
        <v>0</v>
      </c>
      <c r="BX53" s="4">
        <f t="shared" si="8"/>
      </c>
      <c r="BY53" s="4">
        <f t="shared" si="8"/>
      </c>
      <c r="BZ53" s="4">
        <f t="shared" si="8"/>
      </c>
    </row>
    <row r="54" spans="4:226" ht="12.75" customHeight="1">
      <c r="D54" s="162">
        <v>1</v>
      </c>
      <c r="E54" s="162"/>
      <c r="F54" s="18"/>
      <c r="G54" s="18"/>
      <c r="H54" s="18"/>
      <c r="I54" s="18"/>
      <c r="J54" s="18"/>
      <c r="K54" s="18">
        <f>IF(M18=0,"",IF(M21&gt;0,M21,"*"))</f>
      </c>
      <c r="L54" s="18">
        <f>IF(N18=0,"",IF(N21&gt;0,N21,"*"))</f>
      </c>
      <c r="M54" s="162">
        <f>SUM(F54:L54)</f>
        <v>0</v>
      </c>
      <c r="N54" s="162"/>
      <c r="O54" s="156"/>
      <c r="P54" s="156"/>
      <c r="Q54" s="156"/>
      <c r="R54" s="156"/>
      <c r="S54" s="156"/>
      <c r="T54" s="156"/>
      <c r="U54" s="156">
        <v>2</v>
      </c>
      <c r="V54" s="156"/>
      <c r="W54" s="156"/>
      <c r="X54" s="156"/>
      <c r="Y54" s="156"/>
      <c r="Z54" s="156"/>
      <c r="AA54" s="156"/>
      <c r="AB54" s="157"/>
      <c r="AC54" s="36"/>
      <c r="AD54" s="28" t="s">
        <v>69</v>
      </c>
      <c r="AE54" s="28"/>
      <c r="AF54" s="28"/>
      <c r="AG54" s="28"/>
      <c r="AH54" s="166"/>
      <c r="AI54" s="166"/>
      <c r="AJ54" s="176"/>
      <c r="AK54" s="176"/>
      <c r="AL54" s="176"/>
      <c r="AM54" s="176"/>
      <c r="AN54" s="176"/>
      <c r="AO54" s="176"/>
      <c r="AP54" s="190"/>
      <c r="HQ54" s="4" t="s">
        <v>17</v>
      </c>
      <c r="HR54" s="4" t="s">
        <v>18</v>
      </c>
    </row>
    <row r="55" spans="4:231" ht="12.75">
      <c r="D55" s="162">
        <v>2</v>
      </c>
      <c r="E55" s="162"/>
      <c r="F55" s="18"/>
      <c r="G55" s="18">
        <f>IF(P18=0,"",IF(P21&gt;0,P21,"*"))</f>
      </c>
      <c r="H55" s="18"/>
      <c r="I55" s="18"/>
      <c r="J55" s="18"/>
      <c r="K55" s="18">
        <f>IF(T18=0,"",IF(T21&gt;0,T21,"*"))</f>
      </c>
      <c r="L55" s="18">
        <f>IF(U18=0,"",IF(U21&gt;0,U21,"*"))</f>
      </c>
      <c r="M55" s="162">
        <f>SUM(F55:L55)</f>
        <v>0</v>
      </c>
      <c r="N55" s="162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7"/>
      <c r="AC55" s="36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37"/>
      <c r="HQ55" t="e">
        <f>yaz(M59)</f>
        <v>#NAME?</v>
      </c>
      <c r="HR55"/>
      <c r="HS55"/>
      <c r="HT55"/>
      <c r="HU55"/>
      <c r="HV55"/>
      <c r="HW55"/>
    </row>
    <row r="56" spans="4:42" ht="12">
      <c r="D56" s="162">
        <v>3</v>
      </c>
      <c r="E56" s="162"/>
      <c r="F56" s="18"/>
      <c r="G56" s="18">
        <f>IF(W18=0,"",IF(W21&gt;0,W21,"*"))</f>
      </c>
      <c r="H56" s="18"/>
      <c r="I56" s="18">
        <v>4</v>
      </c>
      <c r="J56" s="18"/>
      <c r="K56" s="18">
        <f>IF(AA18=0,"",IF(AA21&gt;0,AA21,"*"))</f>
      </c>
      <c r="L56" s="18">
        <f>IF(AB18=0,"",IF(AB21&gt;0,AB21,"*"))</f>
      </c>
      <c r="M56" s="162">
        <f>SUM(F56:L56)</f>
        <v>4</v>
      </c>
      <c r="N56" s="162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7"/>
      <c r="AC56" s="36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37"/>
    </row>
    <row r="57" spans="4:42" ht="12">
      <c r="D57" s="162">
        <v>4</v>
      </c>
      <c r="E57" s="162"/>
      <c r="F57" s="18"/>
      <c r="G57" s="18">
        <f>IF(AD18=0,"",IF(AD21&gt;0,AD21,"*"))</f>
      </c>
      <c r="H57" s="18"/>
      <c r="I57" s="18">
        <v>4</v>
      </c>
      <c r="J57" s="18"/>
      <c r="K57" s="18">
        <f>IF(AH18=0,"",IF(AH21&gt;0,AH21,"*"))</f>
      </c>
      <c r="L57" s="18">
        <f>IF(AI18=0,"",IF(AI21&gt;0,AI21,"*"))</f>
      </c>
      <c r="M57" s="162">
        <f>SUM(F57:L57)</f>
        <v>4</v>
      </c>
      <c r="N57" s="162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7"/>
      <c r="AC57" s="36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37"/>
    </row>
    <row r="58" spans="4:42" ht="12">
      <c r="D58" s="162">
        <v>5</v>
      </c>
      <c r="E58" s="162"/>
      <c r="F58" s="18">
        <f aca="true" t="shared" si="9" ref="F58:L58">IF(AJ18=0,"",IF(AJ21&gt;0,AJ21,"*"))</f>
      </c>
      <c r="G58" s="18">
        <f t="shared" si="9"/>
      </c>
      <c r="H58" s="18">
        <f t="shared" si="9"/>
      </c>
      <c r="I58" s="18"/>
      <c r="J58" s="18">
        <f t="shared" si="9"/>
      </c>
      <c r="K58" s="18">
        <f t="shared" si="9"/>
      </c>
      <c r="L58" s="18">
        <f t="shared" si="9"/>
      </c>
      <c r="M58" s="162">
        <f>SUM(F58:L58)</f>
        <v>0</v>
      </c>
      <c r="N58" s="162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7"/>
      <c r="AC58" s="36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37"/>
    </row>
    <row r="59" spans="3:43" ht="12.75">
      <c r="C59" s="7"/>
      <c r="D59" s="7"/>
      <c r="E59" s="7"/>
      <c r="F59" s="7"/>
      <c r="G59" s="7"/>
      <c r="H59" s="148" t="s">
        <v>70</v>
      </c>
      <c r="I59" s="148"/>
      <c r="J59" s="148"/>
      <c r="K59" s="148"/>
      <c r="L59" s="145"/>
      <c r="M59" s="146">
        <f>SUM(M54:N58)</f>
        <v>8</v>
      </c>
      <c r="N59" s="146"/>
      <c r="O59" s="149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38"/>
      <c r="AD59" s="39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1"/>
      <c r="AQ59" s="7"/>
    </row>
    <row r="60" spans="3:43" ht="12"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</row>
    <row r="61" spans="3:231" ht="12.75" customHeight="1">
      <c r="C61" s="7"/>
      <c r="D61" s="7"/>
      <c r="E61" s="7"/>
      <c r="F61" s="31" t="s">
        <v>71</v>
      </c>
      <c r="G61" s="3"/>
      <c r="H61" s="3"/>
      <c r="I61" s="3"/>
      <c r="J61" s="3"/>
      <c r="K61" s="3"/>
      <c r="L61" s="3"/>
      <c r="M61" s="3"/>
      <c r="N61" s="3"/>
      <c r="O61" s="7"/>
      <c r="P61" s="7"/>
      <c r="Q61" s="7"/>
      <c r="R61" s="7"/>
      <c r="S61" s="7"/>
      <c r="T61" s="168"/>
      <c r="U61" s="168"/>
      <c r="V61" s="168"/>
      <c r="W61" s="168"/>
      <c r="X61" s="168"/>
      <c r="Y61" s="168"/>
      <c r="Z61" s="168"/>
      <c r="AA61" s="7"/>
      <c r="AB61" s="7"/>
      <c r="AC61" s="7"/>
      <c r="AD61" s="7"/>
      <c r="AE61" s="30" t="s">
        <v>72</v>
      </c>
      <c r="AH61" s="7"/>
      <c r="AI61" s="7"/>
      <c r="AJ61" s="7"/>
      <c r="AK61" s="7"/>
      <c r="AL61" s="7"/>
      <c r="AM61" s="7"/>
      <c r="AN61" s="7"/>
      <c r="AO61" s="7"/>
      <c r="AP61" s="7"/>
      <c r="AQ61" s="7"/>
      <c r="HW61" s="7" t="s">
        <v>79</v>
      </c>
    </row>
    <row r="62" spans="3:231" ht="12">
      <c r="C62" s="7"/>
      <c r="D62" s="7"/>
      <c r="E62" s="7"/>
      <c r="F62" s="3" t="str">
        <f>N10&amp;N9</f>
        <v>OkutmanErkan ÇİMEN</v>
      </c>
      <c r="G62" s="3"/>
      <c r="H62" s="3"/>
      <c r="I62" s="3"/>
      <c r="J62" s="3"/>
      <c r="K62" s="3"/>
      <c r="L62" s="3"/>
      <c r="M62" s="3"/>
      <c r="N62" s="3"/>
      <c r="O62" s="7"/>
      <c r="P62" s="7"/>
      <c r="Q62" s="7"/>
      <c r="R62" s="7"/>
      <c r="S62" s="7"/>
      <c r="T62" s="7"/>
      <c r="U62" s="7"/>
      <c r="V62" s="23"/>
      <c r="W62" s="23"/>
      <c r="X62" s="7"/>
      <c r="Y62" s="7"/>
      <c r="Z62" s="7"/>
      <c r="AA62" s="7"/>
      <c r="AB62" s="7"/>
      <c r="AC62" s="7"/>
      <c r="AD62" s="7"/>
      <c r="AE62" s="46"/>
      <c r="AF62" s="46" t="s">
        <v>140</v>
      </c>
      <c r="AG62" s="46"/>
      <c r="AH62" s="46"/>
      <c r="AI62" s="46"/>
      <c r="AJ62" s="46"/>
      <c r="AK62" s="46"/>
      <c r="AL62" s="46"/>
      <c r="AM62" s="46"/>
      <c r="AN62" s="46"/>
      <c r="AO62" s="7"/>
      <c r="AP62" s="7"/>
      <c r="AQ62" s="7"/>
      <c r="HW62" s="4" t="s">
        <v>80</v>
      </c>
    </row>
    <row r="63" spans="3:43" ht="12"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X63" s="7"/>
      <c r="Y63" s="7"/>
      <c r="Z63" s="7"/>
      <c r="AA63" s="7"/>
      <c r="AB63" s="7"/>
      <c r="AC63" s="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7"/>
      <c r="AP63" s="7"/>
      <c r="AQ63" s="7"/>
    </row>
    <row r="64" spans="3:43" ht="12"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</row>
    <row r="65" spans="1:43" s="86" customFormat="1" ht="12">
      <c r="A65" s="4"/>
      <c r="B65" s="4"/>
      <c r="C65" s="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</row>
    <row r="66" spans="1:3" s="86" customFormat="1" ht="12">
      <c r="A66" s="4"/>
      <c r="B66" s="4"/>
      <c r="C66" s="4"/>
    </row>
    <row r="67" spans="1:3" s="86" customFormat="1" ht="12">
      <c r="A67" s="4"/>
      <c r="B67" s="4"/>
      <c r="C67" s="4"/>
    </row>
    <row r="68" spans="1:3" s="86" customFormat="1" ht="12">
      <c r="A68" s="4"/>
      <c r="B68" s="4"/>
      <c r="C68" s="4"/>
    </row>
    <row r="69" spans="1:3" s="86" customFormat="1" ht="12">
      <c r="A69" s="4"/>
      <c r="B69" s="4"/>
      <c r="C69" s="4"/>
    </row>
    <row r="70" spans="1:3" s="86" customFormat="1" ht="12">
      <c r="A70" s="4"/>
      <c r="B70" s="4"/>
      <c r="C70" s="4"/>
    </row>
    <row r="71" spans="1:3" s="86" customFormat="1" ht="12">
      <c r="A71" s="4"/>
      <c r="B71" s="4"/>
      <c r="C71" s="4"/>
    </row>
    <row r="72" spans="1:3" s="86" customFormat="1" ht="12">
      <c r="A72" s="4"/>
      <c r="B72" s="4"/>
      <c r="C72" s="4"/>
    </row>
    <row r="73" spans="1:3" s="86" customFormat="1" ht="12">
      <c r="A73" s="4"/>
      <c r="B73" s="4"/>
      <c r="C73" s="4"/>
    </row>
    <row r="74" spans="1:3" s="86" customFormat="1" ht="12">
      <c r="A74" s="4"/>
      <c r="B74" s="4"/>
      <c r="C74" s="4"/>
    </row>
    <row r="75" spans="1:3" s="86" customFormat="1" ht="12">
      <c r="A75" s="4"/>
      <c r="B75" s="4"/>
      <c r="C75" s="4"/>
    </row>
    <row r="76" spans="1:3" s="86" customFormat="1" ht="12">
      <c r="A76" s="4"/>
      <c r="B76" s="4"/>
      <c r="C76" s="4"/>
    </row>
    <row r="77" spans="1:3" s="86" customFormat="1" ht="12">
      <c r="A77" s="4"/>
      <c r="B77" s="4"/>
      <c r="C77" s="4"/>
    </row>
    <row r="78" spans="1:3" s="86" customFormat="1" ht="12">
      <c r="A78" s="4"/>
      <c r="B78" s="4"/>
      <c r="C78" s="4"/>
    </row>
    <row r="79" spans="1:3" s="86" customFormat="1" ht="12">
      <c r="A79" s="4"/>
      <c r="B79" s="4"/>
      <c r="C79" s="4"/>
    </row>
    <row r="80" spans="1:3" s="86" customFormat="1" ht="12">
      <c r="A80" s="4"/>
      <c r="B80" s="4"/>
      <c r="C80" s="4"/>
    </row>
    <row r="81" spans="1:3" s="86" customFormat="1" ht="12">
      <c r="A81" s="4"/>
      <c r="B81" s="4"/>
      <c r="C81" s="4"/>
    </row>
    <row r="82" spans="1:3" s="86" customFormat="1" ht="12">
      <c r="A82" s="4"/>
      <c r="B82" s="4"/>
      <c r="C82" s="4"/>
    </row>
    <row r="83" spans="1:3" s="86" customFormat="1" ht="12">
      <c r="A83" s="4"/>
      <c r="B83" s="4"/>
      <c r="C83" s="4"/>
    </row>
    <row r="84" spans="1:3" s="86" customFormat="1" ht="12">
      <c r="A84" s="4"/>
      <c r="B84" s="4"/>
      <c r="C84" s="4"/>
    </row>
    <row r="85" spans="1:3" s="86" customFormat="1" ht="12">
      <c r="A85" s="4"/>
      <c r="B85" s="4"/>
      <c r="C85" s="4"/>
    </row>
  </sheetData>
  <sheetProtection/>
  <mergeCells count="206">
    <mergeCell ref="AN38:AP38"/>
    <mergeCell ref="Q53:R53"/>
    <mergeCell ref="S53:T53"/>
    <mergeCell ref="U53:V53"/>
    <mergeCell ref="X39:AB39"/>
    <mergeCell ref="X38:AB38"/>
    <mergeCell ref="AC39:AH39"/>
    <mergeCell ref="AL38:AM38"/>
    <mergeCell ref="AJ42:AL42"/>
    <mergeCell ref="AI39:AK39"/>
    <mergeCell ref="D54:E54"/>
    <mergeCell ref="AX25:BL25"/>
    <mergeCell ref="AI40:AK40"/>
    <mergeCell ref="AL39:AM39"/>
    <mergeCell ref="AL40:AM40"/>
    <mergeCell ref="AN36:AP36"/>
    <mergeCell ref="AN39:AP39"/>
    <mergeCell ref="AL29:AM29"/>
    <mergeCell ref="AL30:AM30"/>
    <mergeCell ref="AN32:AP32"/>
    <mergeCell ref="D49:G49"/>
    <mergeCell ref="D43:G43"/>
    <mergeCell ref="D44:G44"/>
    <mergeCell ref="D45:G45"/>
    <mergeCell ref="D46:G46"/>
    <mergeCell ref="D47:G47"/>
    <mergeCell ref="D48:G48"/>
    <mergeCell ref="AI37:AK37"/>
    <mergeCell ref="AI38:AK38"/>
    <mergeCell ref="E38:I38"/>
    <mergeCell ref="J38:W38"/>
    <mergeCell ref="AC38:AH38"/>
    <mergeCell ref="AN34:AP34"/>
    <mergeCell ref="AN37:AP37"/>
    <mergeCell ref="E36:I36"/>
    <mergeCell ref="AL36:AM36"/>
    <mergeCell ref="AL37:AM37"/>
    <mergeCell ref="AC36:AH36"/>
    <mergeCell ref="AC37:AH37"/>
    <mergeCell ref="X37:AB37"/>
    <mergeCell ref="J37:W37"/>
    <mergeCell ref="E37:I37"/>
    <mergeCell ref="AC34:AH34"/>
    <mergeCell ref="X34:AB34"/>
    <mergeCell ref="AL34:AM34"/>
    <mergeCell ref="AC35:AH35"/>
    <mergeCell ref="AI35:AK35"/>
    <mergeCell ref="AI34:AK34"/>
    <mergeCell ref="AL35:AM35"/>
    <mergeCell ref="AC30:AH30"/>
    <mergeCell ref="AC31:AH31"/>
    <mergeCell ref="J31:W31"/>
    <mergeCell ref="AI30:AK30"/>
    <mergeCell ref="J33:W33"/>
    <mergeCell ref="AC33:AH33"/>
    <mergeCell ref="X31:AB31"/>
    <mergeCell ref="J32:W32"/>
    <mergeCell ref="AL32:AM32"/>
    <mergeCell ref="AN28:AP28"/>
    <mergeCell ref="AN29:AP29"/>
    <mergeCell ref="AI33:AK33"/>
    <mergeCell ref="AI31:AK31"/>
    <mergeCell ref="AN33:AP33"/>
    <mergeCell ref="AL33:AM33"/>
    <mergeCell ref="AN30:AP30"/>
    <mergeCell ref="AN31:AP31"/>
    <mergeCell ref="AL31:AM31"/>
    <mergeCell ref="AN27:AP27"/>
    <mergeCell ref="AI29:AK29"/>
    <mergeCell ref="AL27:AM27"/>
    <mergeCell ref="AL28:AM28"/>
    <mergeCell ref="AI26:AK26"/>
    <mergeCell ref="AN26:AP26"/>
    <mergeCell ref="D25:D26"/>
    <mergeCell ref="BJ6:BM6"/>
    <mergeCell ref="AL9:AP9"/>
    <mergeCell ref="AL10:AP10"/>
    <mergeCell ref="E13:E14"/>
    <mergeCell ref="D13:D14"/>
    <mergeCell ref="AG11:AK11"/>
    <mergeCell ref="E12:AP12"/>
    <mergeCell ref="F13:F14"/>
    <mergeCell ref="D8:M8"/>
    <mergeCell ref="D9:M9"/>
    <mergeCell ref="N9:W9"/>
    <mergeCell ref="N10:W10"/>
    <mergeCell ref="D10:L10"/>
    <mergeCell ref="N8:AA8"/>
    <mergeCell ref="AG10:AK10"/>
    <mergeCell ref="AG9:AK9"/>
    <mergeCell ref="J34:W34"/>
    <mergeCell ref="J26:W26"/>
    <mergeCell ref="J27:W27"/>
    <mergeCell ref="J28:W28"/>
    <mergeCell ref="J29:W29"/>
    <mergeCell ref="J30:W30"/>
    <mergeCell ref="AI32:AK32"/>
    <mergeCell ref="X30:AB30"/>
    <mergeCell ref="AL11:AP11"/>
    <mergeCell ref="AL26:AM26"/>
    <mergeCell ref="AC26:AH26"/>
    <mergeCell ref="E25:AM25"/>
    <mergeCell ref="AN25:AP25"/>
    <mergeCell ref="E26:I26"/>
    <mergeCell ref="X26:AB26"/>
    <mergeCell ref="G13:G14"/>
    <mergeCell ref="D11:M11"/>
    <mergeCell ref="N11:W11"/>
    <mergeCell ref="X36:AB36"/>
    <mergeCell ref="X35:AB35"/>
    <mergeCell ref="E35:I35"/>
    <mergeCell ref="AN40:AP40"/>
    <mergeCell ref="E40:I40"/>
    <mergeCell ref="J40:W40"/>
    <mergeCell ref="X40:AB40"/>
    <mergeCell ref="AI36:AK36"/>
    <mergeCell ref="AN35:AP35"/>
    <mergeCell ref="E39:I39"/>
    <mergeCell ref="E27:I27"/>
    <mergeCell ref="E31:I31"/>
    <mergeCell ref="E29:I29"/>
    <mergeCell ref="F52:L52"/>
    <mergeCell ref="E28:I28"/>
    <mergeCell ref="F51:L51"/>
    <mergeCell ref="J35:W35"/>
    <mergeCell ref="J36:W36"/>
    <mergeCell ref="E30:I30"/>
    <mergeCell ref="J39:W39"/>
    <mergeCell ref="S54:T54"/>
    <mergeCell ref="D51:E53"/>
    <mergeCell ref="E34:I34"/>
    <mergeCell ref="E32:I32"/>
    <mergeCell ref="E33:I33"/>
    <mergeCell ref="Q54:R54"/>
    <mergeCell ref="O54:P54"/>
    <mergeCell ref="M53:N53"/>
    <mergeCell ref="O53:P53"/>
    <mergeCell ref="M52:P52"/>
    <mergeCell ref="X29:AB29"/>
    <mergeCell ref="X27:AB27"/>
    <mergeCell ref="X28:AB28"/>
    <mergeCell ref="AI28:AK28"/>
    <mergeCell ref="AC27:AH27"/>
    <mergeCell ref="AC28:AH28"/>
    <mergeCell ref="AC29:AH29"/>
    <mergeCell ref="AI27:AK27"/>
    <mergeCell ref="U54:V54"/>
    <mergeCell ref="X32:AB32"/>
    <mergeCell ref="AC32:AH32"/>
    <mergeCell ref="X33:AB33"/>
    <mergeCell ref="AC40:AH40"/>
    <mergeCell ref="AE42:AG42"/>
    <mergeCell ref="AC51:AP52"/>
    <mergeCell ref="AH54:AI54"/>
    <mergeCell ref="AJ54:AP54"/>
    <mergeCell ref="AA54:AB54"/>
    <mergeCell ref="Q52:T52"/>
    <mergeCell ref="AA55:AB55"/>
    <mergeCell ref="W54:X54"/>
    <mergeCell ref="Y54:Z54"/>
    <mergeCell ref="Y53:Z53"/>
    <mergeCell ref="U52:X52"/>
    <mergeCell ref="Y52:AB52"/>
    <mergeCell ref="U55:V55"/>
    <mergeCell ref="W53:X53"/>
    <mergeCell ref="AA53:AB53"/>
    <mergeCell ref="M58:N58"/>
    <mergeCell ref="M54:N54"/>
    <mergeCell ref="M55:N55"/>
    <mergeCell ref="AA56:AB56"/>
    <mergeCell ref="S58:T58"/>
    <mergeCell ref="O56:P56"/>
    <mergeCell ref="Q56:R56"/>
    <mergeCell ref="U56:V56"/>
    <mergeCell ref="W55:X55"/>
    <mergeCell ref="Y55:Z55"/>
    <mergeCell ref="D58:E58"/>
    <mergeCell ref="H59:L59"/>
    <mergeCell ref="U58:V58"/>
    <mergeCell ref="W58:X58"/>
    <mergeCell ref="M59:N59"/>
    <mergeCell ref="O59:AB59"/>
    <mergeCell ref="AA58:AB58"/>
    <mergeCell ref="Y58:Z58"/>
    <mergeCell ref="O58:P58"/>
    <mergeCell ref="Q58:R58"/>
    <mergeCell ref="D56:E56"/>
    <mergeCell ref="D57:E57"/>
    <mergeCell ref="S57:T57"/>
    <mergeCell ref="O55:P55"/>
    <mergeCell ref="Q55:R55"/>
    <mergeCell ref="D55:E55"/>
    <mergeCell ref="O57:P57"/>
    <mergeCell ref="Q57:R57"/>
    <mergeCell ref="M56:N56"/>
    <mergeCell ref="M57:N57"/>
    <mergeCell ref="T61:Z61"/>
    <mergeCell ref="M51:AB51"/>
    <mergeCell ref="AA57:AB57"/>
    <mergeCell ref="S56:T56"/>
    <mergeCell ref="W56:X56"/>
    <mergeCell ref="Y56:Z56"/>
    <mergeCell ref="U57:V57"/>
    <mergeCell ref="W57:X57"/>
    <mergeCell ref="Y57:Z57"/>
    <mergeCell ref="S55:T55"/>
  </mergeCells>
  <conditionalFormatting sqref="CJ26 H43:V49 F34:I40 H15:AP15 AD35:AH40 AI27:AP40 E27:E40 F54:AB58 J27:AC40">
    <cfRule type="cellIs" priority="1" dxfId="0" operator="equal" stopIfTrue="1">
      <formula>0</formula>
    </cfRule>
  </conditionalFormatting>
  <dataValidations count="2">
    <dataValidation type="whole" allowBlank="1" showInputMessage="1" showErrorMessage="1" errorTitle="1 ile  5 ARASINDA RAKAM GİRİNİZ!" error="&#10;1:&quot;Prof.Dr.&quot;&#10;2:&quot;Doç.Dr.&quot;&#10;3:&quot;Yrd.Doç.Dr.&quot;&#10;4:&quot;Öğr.Gör.&quot;&#10;5:&quot;Okutman&quot;&#10;6:&quot;Dışardan&quot;" sqref="M10">
      <formula1>1</formula1>
      <formula2>6</formula2>
    </dataValidation>
    <dataValidation allowBlank="1" showInputMessage="1" showErrorMessage="1" promptTitle="DİKKAT" prompt="BU KISMA DERSLERİN&#10;TEORİ ve UYGULAMA KISMI ile ÖĞRENCİ SAYILARINI GİRİNİZ&#10;" sqref="AI27:AP39"/>
  </dataValidations>
  <printOptions/>
  <pageMargins left="0.51" right="0.34" top="0.52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W85"/>
  <sheetViews>
    <sheetView zoomScalePageLayoutView="0" workbookViewId="0" topLeftCell="C40">
      <selection activeCell="F54" sqref="F54"/>
    </sheetView>
  </sheetViews>
  <sheetFormatPr defaultColWidth="9.00390625" defaultRowHeight="12.75"/>
  <cols>
    <col min="1" max="1" width="2.375" style="4" hidden="1" customWidth="1"/>
    <col min="2" max="2" width="3.875" style="4" hidden="1" customWidth="1"/>
    <col min="3" max="3" width="0.875" style="4" customWidth="1"/>
    <col min="4" max="4" width="5.75390625" style="4" customWidth="1"/>
    <col min="5" max="29" width="2.25390625" style="4" customWidth="1"/>
    <col min="30" max="31" width="1.875" style="4" customWidth="1"/>
    <col min="32" max="42" width="2.25390625" style="4" customWidth="1"/>
    <col min="43" max="43" width="3.375" style="4" hidden="1" customWidth="1"/>
    <col min="44" max="46" width="3.375" style="4" customWidth="1"/>
    <col min="47" max="47" width="3.25390625" style="4" customWidth="1"/>
    <col min="48" max="56" width="2.00390625" style="4" customWidth="1"/>
    <col min="57" max="61" width="3.00390625" style="4" customWidth="1"/>
    <col min="62" max="62" width="6.75390625" style="4" customWidth="1"/>
    <col min="63" max="81" width="3.00390625" style="4" customWidth="1"/>
    <col min="82" max="82" width="2.875" style="4" customWidth="1"/>
    <col min="83" max="83" width="3.25390625" style="4" customWidth="1"/>
    <col min="84" max="84" width="2.875" style="4" customWidth="1"/>
    <col min="85" max="85" width="5.125" style="4" customWidth="1"/>
    <col min="86" max="118" width="9.125" style="4" customWidth="1"/>
    <col min="119" max="230" width="2.875" style="4" customWidth="1"/>
    <col min="231" max="231" width="7.375" style="4" customWidth="1"/>
    <col min="232" max="232" width="2.875" style="4" customWidth="1"/>
    <col min="233" max="16384" width="9.125" style="4" customWidth="1"/>
  </cols>
  <sheetData>
    <row r="1" ht="12">
      <c r="HW1" s="4" t="s">
        <v>73</v>
      </c>
    </row>
    <row r="2" spans="4:231" ht="18.75">
      <c r="D2" s="45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3"/>
      <c r="AO2" s="3"/>
      <c r="AP2" s="3"/>
      <c r="HW2" s="4" t="s">
        <v>74</v>
      </c>
    </row>
    <row r="3" spans="4:231" ht="18.75">
      <c r="D3" s="45" t="s">
        <v>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3"/>
      <c r="AO3" s="3"/>
      <c r="AP3" s="3"/>
      <c r="AS3" s="4">
        <v>30</v>
      </c>
      <c r="HW3" s="4" t="s">
        <v>75</v>
      </c>
    </row>
    <row r="4" spans="4:42" ht="18.75">
      <c r="D4" s="45" t="s">
        <v>25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3"/>
      <c r="AO4" s="3"/>
      <c r="AP4" s="3"/>
    </row>
    <row r="5" spans="4:42" ht="20.25" customHeight="1" hidden="1">
      <c r="D5" s="1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4:65" ht="9.75" customHeight="1" hidden="1"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BJ6" s="183"/>
      <c r="BK6" s="183"/>
      <c r="BL6" s="183"/>
      <c r="BM6" s="183"/>
    </row>
    <row r="7" spans="4:65" ht="9.75" customHeight="1"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BJ7" s="5"/>
      <c r="BK7" s="5"/>
      <c r="BL7" s="5"/>
      <c r="BM7" s="5"/>
    </row>
    <row r="8" spans="4:65" ht="15.75">
      <c r="D8" s="171" t="s">
        <v>26</v>
      </c>
      <c r="E8" s="171"/>
      <c r="F8" s="171"/>
      <c r="G8" s="171"/>
      <c r="H8" s="171"/>
      <c r="I8" s="171"/>
      <c r="J8" s="171"/>
      <c r="K8" s="171"/>
      <c r="L8" s="171"/>
      <c r="M8" s="171"/>
      <c r="N8" s="173" t="s">
        <v>128</v>
      </c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BJ8" s="5"/>
      <c r="BK8" s="5"/>
      <c r="BL8" s="5"/>
      <c r="BM8" s="5"/>
    </row>
    <row r="9" spans="4:81" ht="12.75">
      <c r="D9" s="172" t="s">
        <v>27</v>
      </c>
      <c r="E9" s="172"/>
      <c r="F9" s="172"/>
      <c r="G9" s="172"/>
      <c r="H9" s="172"/>
      <c r="I9" s="172"/>
      <c r="J9" s="172"/>
      <c r="K9" s="172"/>
      <c r="L9" s="172"/>
      <c r="M9" s="172"/>
      <c r="N9" s="173" t="s">
        <v>129</v>
      </c>
      <c r="O9" s="173"/>
      <c r="P9" s="173"/>
      <c r="Q9" s="173"/>
      <c r="R9" s="173"/>
      <c r="S9" s="173"/>
      <c r="T9" s="173"/>
      <c r="U9" s="173"/>
      <c r="V9" s="173"/>
      <c r="W9" s="173"/>
      <c r="X9" s="6"/>
      <c r="Y9" s="7"/>
      <c r="Z9" s="7"/>
      <c r="AA9" s="7"/>
      <c r="AB9" s="7"/>
      <c r="AC9" s="7"/>
      <c r="AD9" s="7"/>
      <c r="AE9" s="7"/>
      <c r="AF9" s="7"/>
      <c r="AG9" s="176" t="s">
        <v>28</v>
      </c>
      <c r="AH9" s="176"/>
      <c r="AI9" s="176"/>
      <c r="AJ9" s="176"/>
      <c r="AK9" s="176"/>
      <c r="AL9" s="166" t="s">
        <v>127</v>
      </c>
      <c r="AM9" s="166"/>
      <c r="AN9" s="166"/>
      <c r="AO9" s="166"/>
      <c r="AP9" s="166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>
        <f>MID(BJ6,3,2)</f>
      </c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</row>
    <row r="10" spans="4:81" ht="12.75">
      <c r="D10" s="175" t="s">
        <v>81</v>
      </c>
      <c r="E10" s="175"/>
      <c r="F10" s="175"/>
      <c r="G10" s="175"/>
      <c r="H10" s="175"/>
      <c r="I10" s="175"/>
      <c r="J10" s="175"/>
      <c r="K10" s="175"/>
      <c r="L10" s="175"/>
      <c r="M10" s="61">
        <f>MENÜ!$I$20</f>
        <v>5</v>
      </c>
      <c r="N10" s="174" t="s">
        <v>134</v>
      </c>
      <c r="O10" s="174"/>
      <c r="P10" s="174"/>
      <c r="Q10" s="174"/>
      <c r="R10" s="174"/>
      <c r="S10" s="174"/>
      <c r="T10" s="174"/>
      <c r="U10" s="174"/>
      <c r="V10" s="174"/>
      <c r="W10" s="174"/>
      <c r="X10" s="6"/>
      <c r="Y10" s="7"/>
      <c r="Z10" s="7"/>
      <c r="AA10" s="7"/>
      <c r="AB10" s="7"/>
      <c r="AC10" s="7"/>
      <c r="AD10" s="7"/>
      <c r="AE10" s="7"/>
      <c r="AF10" s="7"/>
      <c r="AG10" s="176" t="s">
        <v>29</v>
      </c>
      <c r="AH10" s="176"/>
      <c r="AI10" s="176"/>
      <c r="AJ10" s="176"/>
      <c r="AK10" s="176"/>
      <c r="AL10" s="166">
        <v>2013</v>
      </c>
      <c r="AM10" s="166"/>
      <c r="AN10" s="166"/>
      <c r="AO10" s="166"/>
      <c r="AP10" s="166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</row>
    <row r="11" spans="4:81" ht="12.75">
      <c r="D11" s="172" t="s">
        <v>30</v>
      </c>
      <c r="E11" s="172"/>
      <c r="F11" s="172"/>
      <c r="G11" s="172"/>
      <c r="H11" s="172"/>
      <c r="I11" s="172"/>
      <c r="J11" s="172"/>
      <c r="K11" s="172"/>
      <c r="L11" s="172"/>
      <c r="M11" s="172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6"/>
      <c r="Y11" s="7"/>
      <c r="Z11" s="7"/>
      <c r="AA11" s="7"/>
      <c r="AB11" s="7"/>
      <c r="AC11" s="7"/>
      <c r="AD11" s="7"/>
      <c r="AE11" s="7"/>
      <c r="AF11" s="7"/>
      <c r="AG11" s="176" t="s">
        <v>31</v>
      </c>
      <c r="AH11" s="176"/>
      <c r="AI11" s="176"/>
      <c r="AJ11" s="176"/>
      <c r="AK11" s="176"/>
      <c r="AL11" s="184">
        <v>12</v>
      </c>
      <c r="AM11" s="184"/>
      <c r="AN11" s="184"/>
      <c r="AO11" s="184"/>
      <c r="AP11" s="184"/>
      <c r="AQ11">
        <f>IF(AQ40&gt;0,AL11+AQ40,AL11)</f>
        <v>12</v>
      </c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</row>
    <row r="12" spans="4:78" ht="12">
      <c r="D12" s="9"/>
      <c r="E12" s="178" t="s">
        <v>32</v>
      </c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</row>
    <row r="13" spans="4:42" ht="12">
      <c r="D13" s="185" t="s">
        <v>33</v>
      </c>
      <c r="E13" s="186" t="s">
        <v>34</v>
      </c>
      <c r="F13" s="186" t="s">
        <v>35</v>
      </c>
      <c r="G13" s="186" t="s">
        <v>2</v>
      </c>
      <c r="H13" s="12">
        <v>2</v>
      </c>
      <c r="I13" s="12">
        <v>3</v>
      </c>
      <c r="J13" s="12">
        <v>4</v>
      </c>
      <c r="K13" s="12">
        <v>5</v>
      </c>
      <c r="L13" s="12">
        <v>6</v>
      </c>
      <c r="M13" s="12">
        <v>7</v>
      </c>
      <c r="N13" s="12">
        <v>8</v>
      </c>
      <c r="O13" s="12">
        <v>9</v>
      </c>
      <c r="P13" s="12">
        <v>10</v>
      </c>
      <c r="Q13" s="12">
        <v>11</v>
      </c>
      <c r="R13" s="12">
        <v>12</v>
      </c>
      <c r="S13" s="12">
        <v>13</v>
      </c>
      <c r="T13" s="12">
        <v>14</v>
      </c>
      <c r="U13" s="12">
        <v>15</v>
      </c>
      <c r="V13" s="12">
        <v>16</v>
      </c>
      <c r="W13" s="12">
        <v>17</v>
      </c>
      <c r="X13" s="12">
        <v>18</v>
      </c>
      <c r="Y13" s="12">
        <v>19</v>
      </c>
      <c r="Z13" s="12">
        <v>20</v>
      </c>
      <c r="AA13" s="12">
        <v>21</v>
      </c>
      <c r="AB13" s="12">
        <v>22</v>
      </c>
      <c r="AC13" s="12">
        <v>23</v>
      </c>
      <c r="AD13" s="12">
        <v>24</v>
      </c>
      <c r="AE13" s="12">
        <v>25</v>
      </c>
      <c r="AF13" s="12">
        <v>26</v>
      </c>
      <c r="AG13" s="12">
        <v>27</v>
      </c>
      <c r="AH13" s="12">
        <v>28</v>
      </c>
      <c r="AI13" s="12">
        <v>29</v>
      </c>
      <c r="AJ13" s="12"/>
      <c r="AK13" s="12"/>
      <c r="AL13" s="12"/>
      <c r="AM13" s="12"/>
      <c r="AN13" s="12"/>
      <c r="AO13" s="12"/>
      <c r="AP13" s="12"/>
    </row>
    <row r="14" spans="4:50" ht="21.75" customHeight="1">
      <c r="D14" s="185"/>
      <c r="E14" s="186"/>
      <c r="F14" s="186"/>
      <c r="G14" s="186"/>
      <c r="H14" s="13" t="s">
        <v>22</v>
      </c>
      <c r="I14" s="14" t="s">
        <v>23</v>
      </c>
      <c r="J14" s="14" t="s">
        <v>24</v>
      </c>
      <c r="K14" s="14" t="s">
        <v>16</v>
      </c>
      <c r="L14" s="14" t="s">
        <v>19</v>
      </c>
      <c r="M14" s="14" t="s">
        <v>20</v>
      </c>
      <c r="N14" s="14" t="s">
        <v>21</v>
      </c>
      <c r="O14" s="14" t="s">
        <v>22</v>
      </c>
      <c r="P14" s="14" t="s">
        <v>23</v>
      </c>
      <c r="Q14" s="14" t="s">
        <v>24</v>
      </c>
      <c r="R14" s="14" t="s">
        <v>16</v>
      </c>
      <c r="S14" s="14" t="s">
        <v>19</v>
      </c>
      <c r="T14" s="14" t="s">
        <v>20</v>
      </c>
      <c r="U14" s="14" t="s">
        <v>21</v>
      </c>
      <c r="V14" s="14" t="s">
        <v>22</v>
      </c>
      <c r="W14" s="14" t="s">
        <v>23</v>
      </c>
      <c r="X14" s="14" t="s">
        <v>24</v>
      </c>
      <c r="Y14" s="14" t="s">
        <v>16</v>
      </c>
      <c r="Z14" s="14" t="s">
        <v>19</v>
      </c>
      <c r="AA14" s="14" t="s">
        <v>20</v>
      </c>
      <c r="AB14" s="14" t="s">
        <v>21</v>
      </c>
      <c r="AC14" s="14" t="s">
        <v>22</v>
      </c>
      <c r="AD14" s="14" t="s">
        <v>23</v>
      </c>
      <c r="AE14" s="14" t="s">
        <v>24</v>
      </c>
      <c r="AF14" s="14" t="s">
        <v>16</v>
      </c>
      <c r="AG14" s="14" t="s">
        <v>19</v>
      </c>
      <c r="AH14" s="14" t="s">
        <v>20</v>
      </c>
      <c r="AI14" s="14" t="s">
        <v>21</v>
      </c>
      <c r="AJ14" s="14" t="s">
        <v>22</v>
      </c>
      <c r="AK14" s="14" t="s">
        <v>23</v>
      </c>
      <c r="AL14" s="14" t="s">
        <v>24</v>
      </c>
      <c r="AM14" s="14" t="s">
        <v>16</v>
      </c>
      <c r="AN14" s="14" t="s">
        <v>19</v>
      </c>
      <c r="AO14" s="14" t="s">
        <v>20</v>
      </c>
      <c r="AP14" s="14" t="s">
        <v>21</v>
      </c>
      <c r="AX14" s="4" t="s">
        <v>100</v>
      </c>
    </row>
    <row r="15" spans="4:47" ht="24.75" customHeight="1">
      <c r="D15" s="10" t="s">
        <v>36</v>
      </c>
      <c r="E15" s="15"/>
      <c r="F15" s="15"/>
      <c r="G15" s="15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17"/>
      <c r="W15" s="117"/>
      <c r="X15" s="117"/>
      <c r="Y15" s="117"/>
      <c r="Z15" s="117"/>
      <c r="AA15" s="117"/>
      <c r="AB15" s="117"/>
      <c r="AC15" s="16">
        <v>8</v>
      </c>
      <c r="AD15" s="16"/>
      <c r="AE15" s="16">
        <v>8</v>
      </c>
      <c r="AF15" s="16">
        <v>4</v>
      </c>
      <c r="AG15" s="16"/>
      <c r="AH15" s="16"/>
      <c r="AI15" s="16"/>
      <c r="AJ15" s="117"/>
      <c r="AK15" s="117"/>
      <c r="AL15" s="117"/>
      <c r="AM15" s="117"/>
      <c r="AN15" s="16"/>
      <c r="AO15" s="16"/>
      <c r="AP15" s="16"/>
      <c r="AU15" s="4" t="s">
        <v>100</v>
      </c>
    </row>
    <row r="16" spans="4:231" ht="12" hidden="1">
      <c r="D16" s="10"/>
      <c r="E16" s="18"/>
      <c r="F16" s="18"/>
      <c r="G16" s="18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19"/>
      <c r="HW16" s="4" t="s">
        <v>73</v>
      </c>
    </row>
    <row r="17" spans="4:231" ht="12" hidden="1">
      <c r="D17" s="10"/>
      <c r="E17" s="18"/>
      <c r="F17" s="18"/>
      <c r="G17" s="18"/>
      <c r="H17" s="7">
        <f>SUM(H15:L15)</f>
        <v>0</v>
      </c>
      <c r="I17" s="7">
        <f>H17-L15</f>
        <v>0</v>
      </c>
      <c r="J17" s="7">
        <f>I17-K15</f>
        <v>0</v>
      </c>
      <c r="K17" s="7">
        <f>J17-J15</f>
        <v>0</v>
      </c>
      <c r="L17" s="7">
        <f>K17-I15</f>
        <v>0</v>
      </c>
      <c r="M17" s="7"/>
      <c r="N17" s="7"/>
      <c r="O17" s="7">
        <f>SUM(O15:S15)</f>
        <v>0</v>
      </c>
      <c r="P17" s="7">
        <f>O17-S15</f>
        <v>0</v>
      </c>
      <c r="Q17" s="7">
        <f>P17-R15</f>
        <v>0</v>
      </c>
      <c r="R17" s="7">
        <f>Q17-Q15</f>
        <v>0</v>
      </c>
      <c r="S17" s="7">
        <f>R17-P15</f>
        <v>0</v>
      </c>
      <c r="T17" s="7"/>
      <c r="U17" s="7"/>
      <c r="V17" s="7">
        <f>SUM(V15:Z15)</f>
        <v>0</v>
      </c>
      <c r="W17" s="7">
        <f>V17-Z15</f>
        <v>0</v>
      </c>
      <c r="X17" s="7">
        <f>W17-Y15</f>
        <v>0</v>
      </c>
      <c r="Y17" s="7">
        <f>X17-X15</f>
        <v>0</v>
      </c>
      <c r="Z17" s="7">
        <f>Y17-W15</f>
        <v>0</v>
      </c>
      <c r="AA17" s="7"/>
      <c r="AB17" s="7"/>
      <c r="AC17" s="7">
        <f>SUM(AC15:AG15)</f>
        <v>20</v>
      </c>
      <c r="AD17" s="7">
        <f>AC17-AG15</f>
        <v>20</v>
      </c>
      <c r="AE17" s="7">
        <f>AD17-AF15</f>
        <v>16</v>
      </c>
      <c r="AF17" s="7">
        <f>AE17-AE15</f>
        <v>8</v>
      </c>
      <c r="AG17" s="7">
        <f>AF17-AD15</f>
        <v>8</v>
      </c>
      <c r="AH17" s="7"/>
      <c r="AI17" s="7"/>
      <c r="AJ17" s="7">
        <f>SUM(AJ15:AN15)</f>
        <v>0</v>
      </c>
      <c r="AK17" s="7">
        <f>AJ17-AN15</f>
        <v>0</v>
      </c>
      <c r="AL17" s="7">
        <f>AK17-AM15</f>
        <v>0</v>
      </c>
      <c r="AM17" s="7">
        <f>AL17-AL15</f>
        <v>0</v>
      </c>
      <c r="AN17" s="7">
        <f>AM17-AK15</f>
        <v>0</v>
      </c>
      <c r="AO17" s="7"/>
      <c r="AP17" s="19"/>
      <c r="HW17" s="4" t="s">
        <v>74</v>
      </c>
    </row>
    <row r="18" spans="4:231" ht="12" hidden="1">
      <c r="D18" s="10"/>
      <c r="E18" s="18"/>
      <c r="F18" s="18"/>
      <c r="G18" s="18"/>
      <c r="H18" s="7">
        <f>H17</f>
        <v>0</v>
      </c>
      <c r="I18" s="7">
        <f>H18</f>
        <v>0</v>
      </c>
      <c r="J18" s="7">
        <f>I18</f>
        <v>0</v>
      </c>
      <c r="K18" s="7">
        <f>J18</f>
        <v>0</v>
      </c>
      <c r="L18" s="7">
        <f>K18</f>
        <v>0</v>
      </c>
      <c r="M18" s="7"/>
      <c r="N18" s="7"/>
      <c r="O18" s="7">
        <f>O17</f>
        <v>0</v>
      </c>
      <c r="P18" s="7">
        <f>O18</f>
        <v>0</v>
      </c>
      <c r="Q18" s="7">
        <f>P18</f>
        <v>0</v>
      </c>
      <c r="R18" s="7">
        <f>Q18</f>
        <v>0</v>
      </c>
      <c r="S18" s="7">
        <f>R18</f>
        <v>0</v>
      </c>
      <c r="T18" s="7"/>
      <c r="U18" s="7"/>
      <c r="V18" s="7">
        <f>V17</f>
        <v>0</v>
      </c>
      <c r="W18" s="7">
        <f>V18</f>
        <v>0</v>
      </c>
      <c r="X18" s="7">
        <f>W18</f>
        <v>0</v>
      </c>
      <c r="Y18" s="7">
        <f>X18</f>
        <v>0</v>
      </c>
      <c r="Z18" s="7">
        <f>Y18</f>
        <v>0</v>
      </c>
      <c r="AA18" s="7"/>
      <c r="AB18" s="7"/>
      <c r="AC18" s="7">
        <f>AC17</f>
        <v>20</v>
      </c>
      <c r="AD18" s="7">
        <f>AC18</f>
        <v>20</v>
      </c>
      <c r="AE18" s="7">
        <f>AD18</f>
        <v>20</v>
      </c>
      <c r="AF18" s="7">
        <f>AE18</f>
        <v>20</v>
      </c>
      <c r="AG18" s="7">
        <f>AF18</f>
        <v>20</v>
      </c>
      <c r="AH18" s="7"/>
      <c r="AI18" s="7"/>
      <c r="AJ18" s="7">
        <f>AJ17</f>
        <v>0</v>
      </c>
      <c r="AK18" s="7">
        <f>AJ18</f>
        <v>0</v>
      </c>
      <c r="AL18" s="7">
        <f>AK18</f>
        <v>0</v>
      </c>
      <c r="AM18" s="7">
        <f>AL18</f>
        <v>0</v>
      </c>
      <c r="AN18" s="7">
        <f>AM18</f>
        <v>0</v>
      </c>
      <c r="AO18" s="7"/>
      <c r="AP18" s="19"/>
      <c r="HW18" s="4" t="s">
        <v>75</v>
      </c>
    </row>
    <row r="19" spans="4:231" s="21" customFormat="1" ht="12" hidden="1">
      <c r="D19" s="47"/>
      <c r="E19" s="9"/>
      <c r="F19" s="9"/>
      <c r="G19" s="9"/>
      <c r="H19" s="28">
        <f>IF(H18-H20&lt;H15,H18-H20,H15)</f>
        <v>-12</v>
      </c>
      <c r="I19" s="28">
        <f>IF(I18-I20-H19&lt;I15,I18-I20-H19,I15)</f>
        <v>0</v>
      </c>
      <c r="J19" s="28">
        <f>IF(J18-J20-H19-I19&lt;J15,J18-J20-H19-I19,J15)</f>
        <v>0</v>
      </c>
      <c r="K19" s="28">
        <f>IF(K18-K20-H19-I19-J19&lt;K15,K18-K20-H19-I19-J19,K15)</f>
        <v>0</v>
      </c>
      <c r="L19" s="28">
        <f>IF(L18-L20-H19-I19-J19-K19&lt;L15,L18-L20-H19-I19-J19-K19,L15)</f>
        <v>0</v>
      </c>
      <c r="M19" s="28"/>
      <c r="N19" s="28"/>
      <c r="O19" s="28">
        <f>IF(O18-O20&lt;O15,O18-O20,O15)</f>
        <v>-12</v>
      </c>
      <c r="P19" s="28">
        <f>IF(P18-P20-O19&lt;P15,P18-P20-O19,P15)</f>
        <v>0</v>
      </c>
      <c r="Q19" s="28">
        <f>IF(Q18-Q20-O19-P19&lt;Q15,Q18-Q20-O19-P19,Q15)</f>
        <v>0</v>
      </c>
      <c r="R19" s="28">
        <f>IF(R18-R20-O19-P19-Q19&lt;R15,R18-R20-O19-P19-Q19,R15)</f>
        <v>0</v>
      </c>
      <c r="S19" s="28">
        <f>IF(S18-S20-O19-P19-Q19-R19&lt;S15,S18-S20-O19-P19-Q19-R19,S15)</f>
        <v>0</v>
      </c>
      <c r="T19" s="28"/>
      <c r="U19" s="28"/>
      <c r="V19" s="28">
        <f>IF(V18-V20&lt;V15,V18-V20,V15)</f>
        <v>-12</v>
      </c>
      <c r="W19" s="28">
        <f>IF(W18-W20-V19&lt;W15,W18-W20-V19,W15)</f>
        <v>0</v>
      </c>
      <c r="X19" s="28">
        <f>IF(X18-X20-V19-W19&lt;X15,X18-X20-V19-W19,X15)</f>
        <v>0</v>
      </c>
      <c r="Y19" s="28">
        <f>IF(Y18-Y20-V19-W19-X19&lt;Y15,Y18-Y20-V19-W19-X19,Y15)</f>
        <v>0</v>
      </c>
      <c r="Z19" s="28">
        <f>IF(Z18-Z20-V19-W19-X19-Y19&lt;Z15,Z18-Z20-V19-W19-X19-Y19,Z15)</f>
        <v>0</v>
      </c>
      <c r="AA19" s="28"/>
      <c r="AB19" s="28"/>
      <c r="AC19" s="28">
        <f>IF(AC18-AC20&lt;AC15,AC18-AC20,AC15)</f>
        <v>8</v>
      </c>
      <c r="AD19" s="28">
        <f>IF(AD18-AD20-AC19&lt;AD15,AD18-AD20-AC19,AD15)</f>
        <v>0</v>
      </c>
      <c r="AE19" s="28">
        <f>IF(AE18-AE20-AC19-AD19&lt;AE15,AE18-AE20-AC19-AD19,AE15)</f>
        <v>0</v>
      </c>
      <c r="AF19" s="28">
        <f>IF(AF18-AF20-AC19-AD19-AE19&lt;AF15,AF18-AF20-AC19-AD19-AE19,AF15)</f>
        <v>0</v>
      </c>
      <c r="AG19" s="28">
        <f>IF(AG18-AG20-AC19-AD19-AE19-AF19&lt;AG15,AG18-AG20-AC19-AD19-AE19-AF19,AG15)</f>
        <v>0</v>
      </c>
      <c r="AH19" s="28"/>
      <c r="AI19" s="28"/>
      <c r="AJ19" s="28">
        <f>IF(AJ18-AJ20&lt;AJ15,AJ18-AJ20,AJ15)</f>
        <v>-12</v>
      </c>
      <c r="AK19" s="28">
        <f>IF(AK18-AK20-AJ19&lt;AK15,AK18-AK20-AJ19,AK15)</f>
        <v>0</v>
      </c>
      <c r="AL19" s="28">
        <f>IF(AL18-AL20-AJ19-AK19&lt;AL15,AL18-AL20-AJ19-AK19,AL15)</f>
        <v>0</v>
      </c>
      <c r="AM19" s="28">
        <f>IF(AM18-AM20-AJ19-AK19-AL19&lt;AM15,AM18-AM20-AJ19-AK19-AL19,AM15)</f>
        <v>0</v>
      </c>
      <c r="AN19" s="28">
        <f>IF(AN18-AN20-AJ19-AK19-AL19-AM19&lt;AN15,AN18-AN20-AJ19-AK19-AL19-AM19,AN15)</f>
        <v>0</v>
      </c>
      <c r="AO19" s="28"/>
      <c r="AP19" s="48"/>
      <c r="AU19" s="21">
        <f>IF(AU15="*","*",IF(AU17&lt;AU20,1,""))</f>
      </c>
      <c r="AV19" s="21">
        <f>IF(AV15="*","*",IF(AV17&lt;AV20,1,""))</f>
      </c>
      <c r="HW19" s="21" t="s">
        <v>76</v>
      </c>
    </row>
    <row r="20" spans="4:231" ht="12" hidden="1">
      <c r="D20" s="10"/>
      <c r="E20" s="18"/>
      <c r="F20" s="18"/>
      <c r="G20" s="18"/>
      <c r="H20" s="28">
        <f>AQ11</f>
        <v>12</v>
      </c>
      <c r="I20" s="28">
        <f>H20</f>
        <v>12</v>
      </c>
      <c r="J20" s="28">
        <f aca="true" t="shared" si="0" ref="J20:AN20">I20</f>
        <v>12</v>
      </c>
      <c r="K20" s="28">
        <f t="shared" si="0"/>
        <v>12</v>
      </c>
      <c r="L20" s="28">
        <f t="shared" si="0"/>
        <v>12</v>
      </c>
      <c r="M20" s="28">
        <f t="shared" si="0"/>
        <v>12</v>
      </c>
      <c r="N20" s="28">
        <f t="shared" si="0"/>
        <v>12</v>
      </c>
      <c r="O20" s="28">
        <f t="shared" si="0"/>
        <v>12</v>
      </c>
      <c r="P20" s="28">
        <f t="shared" si="0"/>
        <v>12</v>
      </c>
      <c r="Q20" s="28">
        <f t="shared" si="0"/>
        <v>12</v>
      </c>
      <c r="R20" s="28">
        <f t="shared" si="0"/>
        <v>12</v>
      </c>
      <c r="S20" s="28">
        <f t="shared" si="0"/>
        <v>12</v>
      </c>
      <c r="T20" s="28">
        <f t="shared" si="0"/>
        <v>12</v>
      </c>
      <c r="U20" s="28">
        <f t="shared" si="0"/>
        <v>12</v>
      </c>
      <c r="V20" s="28">
        <f t="shared" si="0"/>
        <v>12</v>
      </c>
      <c r="W20" s="28">
        <f t="shared" si="0"/>
        <v>12</v>
      </c>
      <c r="X20" s="28">
        <f t="shared" si="0"/>
        <v>12</v>
      </c>
      <c r="Y20" s="28">
        <f t="shared" si="0"/>
        <v>12</v>
      </c>
      <c r="Z20" s="28">
        <f t="shared" si="0"/>
        <v>12</v>
      </c>
      <c r="AA20" s="28">
        <f t="shared" si="0"/>
        <v>12</v>
      </c>
      <c r="AB20" s="28">
        <f t="shared" si="0"/>
        <v>12</v>
      </c>
      <c r="AC20" s="28">
        <f t="shared" si="0"/>
        <v>12</v>
      </c>
      <c r="AD20" s="28">
        <f t="shared" si="0"/>
        <v>12</v>
      </c>
      <c r="AE20" s="28">
        <f t="shared" si="0"/>
        <v>12</v>
      </c>
      <c r="AF20" s="28">
        <f t="shared" si="0"/>
        <v>12</v>
      </c>
      <c r="AG20" s="28">
        <f t="shared" si="0"/>
        <v>12</v>
      </c>
      <c r="AH20" s="28">
        <f t="shared" si="0"/>
        <v>12</v>
      </c>
      <c r="AI20" s="28">
        <f t="shared" si="0"/>
        <v>12</v>
      </c>
      <c r="AJ20" s="28">
        <f t="shared" si="0"/>
        <v>12</v>
      </c>
      <c r="AK20" s="28">
        <f t="shared" si="0"/>
        <v>12</v>
      </c>
      <c r="AL20" s="28">
        <f t="shared" si="0"/>
        <v>12</v>
      </c>
      <c r="AM20" s="28">
        <f t="shared" si="0"/>
        <v>12</v>
      </c>
      <c r="AN20" s="28">
        <f t="shared" si="0"/>
        <v>12</v>
      </c>
      <c r="AO20" s="7"/>
      <c r="AP20" s="19"/>
      <c r="HW20" s="4" t="s">
        <v>77</v>
      </c>
    </row>
    <row r="21" spans="4:231" ht="12" hidden="1">
      <c r="D21" s="10"/>
      <c r="E21" s="18"/>
      <c r="F21" s="18"/>
      <c r="G21" s="18"/>
      <c r="H21" s="28">
        <f>IF(H13="","*",H19)</f>
        <v>-12</v>
      </c>
      <c r="I21" s="28">
        <f>IF(I13="","*",I19)</f>
        <v>0</v>
      </c>
      <c r="J21" s="28">
        <f>IF(J13="","*",J19)</f>
        <v>0</v>
      </c>
      <c r="K21" s="28">
        <f>IF(K13="","*",K19)</f>
        <v>0</v>
      </c>
      <c r="L21" s="28">
        <f>IF(L13="","*",L19)</f>
        <v>0</v>
      </c>
      <c r="M21" s="28" t="s">
        <v>104</v>
      </c>
      <c r="N21" s="28" t="s">
        <v>104</v>
      </c>
      <c r="O21" s="28">
        <f>IF(O13="","*",O19)</f>
        <v>-12</v>
      </c>
      <c r="P21" s="28">
        <f>IF(P13="","*",P19)</f>
        <v>0</v>
      </c>
      <c r="Q21" s="28">
        <f>IF(Q13="","*",Q19)</f>
        <v>0</v>
      </c>
      <c r="R21" s="28">
        <f>IF(R13="","*",R19)</f>
        <v>0</v>
      </c>
      <c r="S21" s="28">
        <f>IF(S13="","*",S19)</f>
        <v>0</v>
      </c>
      <c r="T21" s="28" t="s">
        <v>104</v>
      </c>
      <c r="U21" s="28" t="s">
        <v>104</v>
      </c>
      <c r="V21" s="28">
        <f>IF(V13="","*",V19)</f>
        <v>-12</v>
      </c>
      <c r="W21" s="28">
        <f>IF(W13="","*",W19)</f>
        <v>0</v>
      </c>
      <c r="X21" s="28">
        <f>IF(X13="","*",X19)</f>
        <v>0</v>
      </c>
      <c r="Y21" s="28">
        <f>IF(Y13="","*",Y19)</f>
        <v>0</v>
      </c>
      <c r="Z21" s="28">
        <f>IF(Z13="","*",Z19)</f>
        <v>0</v>
      </c>
      <c r="AA21" s="28" t="s">
        <v>104</v>
      </c>
      <c r="AB21" s="28" t="s">
        <v>104</v>
      </c>
      <c r="AC21" s="28">
        <f>IF(AC13="","*",AC19)</f>
        <v>8</v>
      </c>
      <c r="AD21" s="28">
        <f>IF(AD13="","*",AD19)</f>
        <v>0</v>
      </c>
      <c r="AE21" s="28">
        <f>IF(AE13="","*",AE19)</f>
        <v>0</v>
      </c>
      <c r="AF21" s="28">
        <f>IF(AF13="","*",AF19)</f>
        <v>0</v>
      </c>
      <c r="AG21" s="28">
        <f>IF(AG13="","*",AG19)</f>
        <v>0</v>
      </c>
      <c r="AH21" s="28" t="s">
        <v>104</v>
      </c>
      <c r="AI21" s="28" t="s">
        <v>104</v>
      </c>
      <c r="AJ21" s="28" t="str">
        <f>IF(AJ13="","*",AJ19)</f>
        <v>*</v>
      </c>
      <c r="AK21" s="28" t="str">
        <f>IF(AK13="","*",AK19)</f>
        <v>*</v>
      </c>
      <c r="AL21" s="28" t="str">
        <f>IF(AL13="","*",AL19)</f>
        <v>*</v>
      </c>
      <c r="AM21" s="28" t="str">
        <f>IF(AM13="","*",AM19)</f>
        <v>*</v>
      </c>
      <c r="AN21" s="28" t="str">
        <f>IF(AN13="","*",AN19)</f>
        <v>*</v>
      </c>
      <c r="AO21" s="7" t="s">
        <v>104</v>
      </c>
      <c r="AP21" s="19" t="s">
        <v>104</v>
      </c>
      <c r="HW21" s="4" t="s">
        <v>78</v>
      </c>
    </row>
    <row r="22" spans="4:42" ht="22.5" customHeight="1">
      <c r="D22" s="20" t="s">
        <v>37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</row>
    <row r="23" spans="4:42" ht="14.25" customHeight="1"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</row>
    <row r="24" spans="3:43" ht="6.75" customHeight="1"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</row>
    <row r="25" spans="3:64" ht="12">
      <c r="C25" s="7"/>
      <c r="D25" s="181" t="s">
        <v>15</v>
      </c>
      <c r="E25" s="178" t="s">
        <v>38</v>
      </c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200" t="s">
        <v>39</v>
      </c>
      <c r="AO25" s="201"/>
      <c r="AP25" s="202"/>
      <c r="AQ25" s="7"/>
      <c r="AX25" s="199" t="e">
        <f>#REF!</f>
        <v>#REF!</v>
      </c>
      <c r="AY25" s="199"/>
      <c r="AZ25" s="199"/>
      <c r="BA25" s="199"/>
      <c r="BB25" s="199"/>
      <c r="BC25" s="199"/>
      <c r="BD25" s="199"/>
      <c r="BE25" s="199"/>
      <c r="BF25" s="199"/>
      <c r="BG25" s="199"/>
      <c r="BH25" s="199"/>
      <c r="BI25" s="199"/>
      <c r="BJ25" s="199"/>
      <c r="BK25" s="199"/>
      <c r="BL25" s="199"/>
    </row>
    <row r="26" spans="4:66" s="21" customFormat="1" ht="12">
      <c r="D26" s="182"/>
      <c r="E26" s="179" t="s">
        <v>40</v>
      </c>
      <c r="F26" s="179"/>
      <c r="G26" s="179"/>
      <c r="H26" s="179"/>
      <c r="I26" s="179"/>
      <c r="J26" s="179" t="s">
        <v>41</v>
      </c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80" t="s">
        <v>42</v>
      </c>
      <c r="Y26" s="180"/>
      <c r="Z26" s="180"/>
      <c r="AA26" s="180"/>
      <c r="AB26" s="180"/>
      <c r="AC26" s="180" t="s">
        <v>43</v>
      </c>
      <c r="AD26" s="180"/>
      <c r="AE26" s="180"/>
      <c r="AF26" s="180"/>
      <c r="AG26" s="180"/>
      <c r="AH26" s="180"/>
      <c r="AI26" s="179" t="s">
        <v>8</v>
      </c>
      <c r="AJ26" s="179"/>
      <c r="AK26" s="179"/>
      <c r="AL26" s="179" t="s">
        <v>44</v>
      </c>
      <c r="AM26" s="179"/>
      <c r="AN26" s="205" t="s">
        <v>45</v>
      </c>
      <c r="AO26" s="206"/>
      <c r="AP26" s="207"/>
      <c r="AX26" s="49" t="e">
        <f>#REF!</f>
        <v>#REF!</v>
      </c>
      <c r="AY26" s="49"/>
      <c r="AZ26" s="49" t="e">
        <f>#REF!</f>
        <v>#REF!</v>
      </c>
      <c r="BA26" s="49"/>
      <c r="BB26" s="49" t="e">
        <f>#REF!</f>
        <v>#REF!</v>
      </c>
      <c r="BC26" s="49"/>
      <c r="BD26" s="49" t="e">
        <f>#REF!</f>
        <v>#REF!</v>
      </c>
      <c r="BE26" s="49"/>
      <c r="BF26" s="49" t="e">
        <f>#REF!</f>
        <v>#REF!</v>
      </c>
      <c r="BG26" s="49"/>
      <c r="BH26" s="49" t="e">
        <f>#REF!</f>
        <v>#REF!</v>
      </c>
      <c r="BI26" s="49"/>
      <c r="BJ26" s="49" t="e">
        <f>#REF!</f>
        <v>#REF!</v>
      </c>
      <c r="BK26" s="49"/>
      <c r="BL26" s="49" t="e">
        <f>#REF!</f>
        <v>#REF!</v>
      </c>
      <c r="BN26" s="4"/>
    </row>
    <row r="27" spans="4:65" s="21" customFormat="1" ht="12.75">
      <c r="D27" s="22">
        <v>1</v>
      </c>
      <c r="E27" s="177">
        <v>2101303</v>
      </c>
      <c r="F27" s="177"/>
      <c r="G27" s="177"/>
      <c r="H27" s="177"/>
      <c r="I27" s="177"/>
      <c r="J27" s="177" t="s">
        <v>147</v>
      </c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58" t="s">
        <v>132</v>
      </c>
      <c r="Y27" s="158"/>
      <c r="Z27" s="158"/>
      <c r="AA27" s="158"/>
      <c r="AB27" s="158"/>
      <c r="AC27" s="150" t="s">
        <v>133</v>
      </c>
      <c r="AD27" s="151"/>
      <c r="AE27" s="151"/>
      <c r="AF27" s="151"/>
      <c r="AG27" s="151"/>
      <c r="AH27" s="152"/>
      <c r="AI27" s="209">
        <v>2</v>
      </c>
      <c r="AJ27" s="209"/>
      <c r="AK27" s="209"/>
      <c r="AL27" s="208">
        <v>2</v>
      </c>
      <c r="AM27" s="208"/>
      <c r="AN27" s="208">
        <v>16</v>
      </c>
      <c r="AO27" s="208"/>
      <c r="AP27" s="208"/>
      <c r="AV27" s="50"/>
      <c r="AW27" s="50">
        <f aca="true" t="shared" si="1" ref="AW27:AW39">VALUE(AV27)</f>
        <v>0</v>
      </c>
      <c r="AX27" s="49" t="e">
        <f>#REF!</f>
        <v>#REF!</v>
      </c>
      <c r="AY27" s="49" t="e">
        <f>AX26</f>
        <v>#REF!</v>
      </c>
      <c r="AZ27" s="49" t="e">
        <f>#REF!</f>
        <v>#REF!</v>
      </c>
      <c r="BA27" s="49" t="e">
        <f>AZ26</f>
        <v>#REF!</v>
      </c>
      <c r="BB27" s="49" t="e">
        <f>#REF!</f>
        <v>#REF!</v>
      </c>
      <c r="BC27" s="49" t="e">
        <f>BB26</f>
        <v>#REF!</v>
      </c>
      <c r="BD27" s="49" t="e">
        <f>#REF!</f>
        <v>#REF!</v>
      </c>
      <c r="BE27" s="49" t="e">
        <f>BD26</f>
        <v>#REF!</v>
      </c>
      <c r="BF27" s="49" t="e">
        <f>#REF!</f>
        <v>#REF!</v>
      </c>
      <c r="BG27" s="49" t="e">
        <f>BF26</f>
        <v>#REF!</v>
      </c>
      <c r="BH27" s="49" t="e">
        <f>#REF!</f>
        <v>#REF!</v>
      </c>
      <c r="BI27" s="49" t="e">
        <f>BH26</f>
        <v>#REF!</v>
      </c>
      <c r="BJ27" s="49" t="e">
        <f>#REF!</f>
        <v>#REF!</v>
      </c>
      <c r="BK27" s="49" t="e">
        <f>BJ26</f>
        <v>#REF!</v>
      </c>
      <c r="BL27" s="49" t="e">
        <f>#REF!</f>
        <v>#REF!</v>
      </c>
      <c r="BM27" s="49" t="e">
        <f>BL26</f>
        <v>#REF!</v>
      </c>
    </row>
    <row r="28" spans="4:65" s="21" customFormat="1" ht="12.75">
      <c r="D28" s="42">
        <v>2</v>
      </c>
      <c r="E28" s="177">
        <v>2101303</v>
      </c>
      <c r="F28" s="177"/>
      <c r="G28" s="177"/>
      <c r="H28" s="177"/>
      <c r="I28" s="177"/>
      <c r="J28" s="177" t="s">
        <v>148</v>
      </c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58" t="s">
        <v>132</v>
      </c>
      <c r="Y28" s="158"/>
      <c r="Z28" s="158"/>
      <c r="AA28" s="158"/>
      <c r="AB28" s="158"/>
      <c r="AC28" s="150" t="s">
        <v>133</v>
      </c>
      <c r="AD28" s="151"/>
      <c r="AE28" s="151"/>
      <c r="AF28" s="151"/>
      <c r="AG28" s="151"/>
      <c r="AH28" s="152"/>
      <c r="AI28" s="204">
        <v>2</v>
      </c>
      <c r="AJ28" s="204"/>
      <c r="AK28" s="204"/>
      <c r="AL28" s="203">
        <v>2</v>
      </c>
      <c r="AM28" s="203"/>
      <c r="AN28" s="203">
        <v>26</v>
      </c>
      <c r="AO28" s="203"/>
      <c r="AP28" s="203"/>
      <c r="AV28" s="50"/>
      <c r="AW28" s="50">
        <f t="shared" si="1"/>
        <v>0</v>
      </c>
      <c r="AX28" s="8" t="e">
        <f aca="true" t="shared" si="2" ref="AX28:BM39">AX27</f>
        <v>#REF!</v>
      </c>
      <c r="AY28" s="8" t="e">
        <f t="shared" si="2"/>
        <v>#REF!</v>
      </c>
      <c r="AZ28" s="8" t="e">
        <f t="shared" si="2"/>
        <v>#REF!</v>
      </c>
      <c r="BA28" s="8" t="e">
        <f t="shared" si="2"/>
        <v>#REF!</v>
      </c>
      <c r="BB28" s="8" t="e">
        <f t="shared" si="2"/>
        <v>#REF!</v>
      </c>
      <c r="BC28" s="8" t="e">
        <f t="shared" si="2"/>
        <v>#REF!</v>
      </c>
      <c r="BD28" s="8" t="e">
        <f t="shared" si="2"/>
        <v>#REF!</v>
      </c>
      <c r="BE28" s="8" t="e">
        <f t="shared" si="2"/>
        <v>#REF!</v>
      </c>
      <c r="BF28" s="8" t="e">
        <f t="shared" si="2"/>
        <v>#REF!</v>
      </c>
      <c r="BG28" s="8" t="e">
        <f t="shared" si="2"/>
        <v>#REF!</v>
      </c>
      <c r="BH28" s="8" t="e">
        <f t="shared" si="2"/>
        <v>#REF!</v>
      </c>
      <c r="BI28" s="8" t="e">
        <f t="shared" si="2"/>
        <v>#REF!</v>
      </c>
      <c r="BJ28" s="8" t="e">
        <f t="shared" si="2"/>
        <v>#REF!</v>
      </c>
      <c r="BK28" s="8" t="e">
        <f t="shared" si="2"/>
        <v>#REF!</v>
      </c>
      <c r="BL28" s="8" t="e">
        <f t="shared" si="2"/>
        <v>#REF!</v>
      </c>
      <c r="BM28" s="8" t="e">
        <f t="shared" si="2"/>
        <v>#REF!</v>
      </c>
    </row>
    <row r="29" spans="4:65" s="21" customFormat="1" ht="12.75">
      <c r="D29" s="43">
        <v>3</v>
      </c>
      <c r="E29" s="177">
        <v>2101518</v>
      </c>
      <c r="F29" s="177"/>
      <c r="G29" s="177"/>
      <c r="H29" s="177"/>
      <c r="I29" s="177"/>
      <c r="J29" s="177" t="s">
        <v>149</v>
      </c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58" t="s">
        <v>132</v>
      </c>
      <c r="Y29" s="158"/>
      <c r="Z29" s="158"/>
      <c r="AA29" s="158"/>
      <c r="AB29" s="158"/>
      <c r="AC29" s="150" t="s">
        <v>133</v>
      </c>
      <c r="AD29" s="151"/>
      <c r="AE29" s="151"/>
      <c r="AF29" s="151"/>
      <c r="AG29" s="151"/>
      <c r="AH29" s="152"/>
      <c r="AI29" s="144">
        <v>2</v>
      </c>
      <c r="AJ29" s="144"/>
      <c r="AK29" s="144"/>
      <c r="AL29" s="187">
        <v>2</v>
      </c>
      <c r="AM29" s="187"/>
      <c r="AN29" s="187">
        <v>7</v>
      </c>
      <c r="AO29" s="187"/>
      <c r="AP29" s="187"/>
      <c r="AV29" s="50"/>
      <c r="AW29" s="50">
        <f t="shared" si="1"/>
        <v>0</v>
      </c>
      <c r="AX29" s="8" t="e">
        <f t="shared" si="2"/>
        <v>#REF!</v>
      </c>
      <c r="AY29" s="8" t="e">
        <f t="shared" si="2"/>
        <v>#REF!</v>
      </c>
      <c r="AZ29" s="8" t="e">
        <f t="shared" si="2"/>
        <v>#REF!</v>
      </c>
      <c r="BA29" s="8" t="e">
        <f t="shared" si="2"/>
        <v>#REF!</v>
      </c>
      <c r="BB29" s="8" t="e">
        <f t="shared" si="2"/>
        <v>#REF!</v>
      </c>
      <c r="BC29" s="8" t="e">
        <f t="shared" si="2"/>
        <v>#REF!</v>
      </c>
      <c r="BD29" s="8" t="e">
        <f t="shared" si="2"/>
        <v>#REF!</v>
      </c>
      <c r="BE29" s="8" t="e">
        <f t="shared" si="2"/>
        <v>#REF!</v>
      </c>
      <c r="BF29" s="8" t="e">
        <f t="shared" si="2"/>
        <v>#REF!</v>
      </c>
      <c r="BG29" s="8" t="e">
        <f t="shared" si="2"/>
        <v>#REF!</v>
      </c>
      <c r="BH29" s="8" t="e">
        <f t="shared" si="2"/>
        <v>#REF!</v>
      </c>
      <c r="BI29" s="8" t="e">
        <f t="shared" si="2"/>
        <v>#REF!</v>
      </c>
      <c r="BJ29" s="8" t="e">
        <f t="shared" si="2"/>
        <v>#REF!</v>
      </c>
      <c r="BK29" s="8" t="e">
        <f t="shared" si="2"/>
        <v>#REF!</v>
      </c>
      <c r="BL29" s="8" t="e">
        <f t="shared" si="2"/>
        <v>#REF!</v>
      </c>
      <c r="BM29" s="8" t="e">
        <f t="shared" si="2"/>
        <v>#REF!</v>
      </c>
    </row>
    <row r="30" spans="4:65" s="21" customFormat="1" ht="12.75">
      <c r="D30" s="43">
        <v>4</v>
      </c>
      <c r="E30" s="161">
        <v>2101710</v>
      </c>
      <c r="F30" s="161"/>
      <c r="G30" s="161"/>
      <c r="H30" s="161"/>
      <c r="I30" s="161"/>
      <c r="J30" s="161" t="s">
        <v>150</v>
      </c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58" t="s">
        <v>132</v>
      </c>
      <c r="Y30" s="158"/>
      <c r="Z30" s="158"/>
      <c r="AA30" s="158"/>
      <c r="AB30" s="158"/>
      <c r="AC30" s="150" t="s">
        <v>133</v>
      </c>
      <c r="AD30" s="151"/>
      <c r="AE30" s="151"/>
      <c r="AF30" s="151"/>
      <c r="AG30" s="151"/>
      <c r="AH30" s="152"/>
      <c r="AI30" s="144">
        <v>2</v>
      </c>
      <c r="AJ30" s="144"/>
      <c r="AK30" s="144"/>
      <c r="AL30" s="187">
        <v>2</v>
      </c>
      <c r="AM30" s="187"/>
      <c r="AN30" s="187">
        <v>7</v>
      </c>
      <c r="AO30" s="187"/>
      <c r="AP30" s="187"/>
      <c r="AV30" s="50"/>
      <c r="AW30" s="50">
        <f t="shared" si="1"/>
        <v>0</v>
      </c>
      <c r="AX30" s="8" t="e">
        <f t="shared" si="2"/>
        <v>#REF!</v>
      </c>
      <c r="AY30" s="8" t="e">
        <f t="shared" si="2"/>
        <v>#REF!</v>
      </c>
      <c r="AZ30" s="8" t="e">
        <f t="shared" si="2"/>
        <v>#REF!</v>
      </c>
      <c r="BA30" s="8" t="e">
        <f t="shared" si="2"/>
        <v>#REF!</v>
      </c>
      <c r="BB30" s="8" t="e">
        <f t="shared" si="2"/>
        <v>#REF!</v>
      </c>
      <c r="BC30" s="8" t="e">
        <f t="shared" si="2"/>
        <v>#REF!</v>
      </c>
      <c r="BD30" s="8" t="e">
        <f t="shared" si="2"/>
        <v>#REF!</v>
      </c>
      <c r="BE30" s="8" t="e">
        <f t="shared" si="2"/>
        <v>#REF!</v>
      </c>
      <c r="BF30" s="8" t="e">
        <f t="shared" si="2"/>
        <v>#REF!</v>
      </c>
      <c r="BG30" s="8" t="e">
        <f t="shared" si="2"/>
        <v>#REF!</v>
      </c>
      <c r="BH30" s="8" t="e">
        <f t="shared" si="2"/>
        <v>#REF!</v>
      </c>
      <c r="BI30" s="8" t="e">
        <f t="shared" si="2"/>
        <v>#REF!</v>
      </c>
      <c r="BJ30" s="8" t="e">
        <f t="shared" si="2"/>
        <v>#REF!</v>
      </c>
      <c r="BK30" s="8" t="e">
        <f t="shared" si="2"/>
        <v>#REF!</v>
      </c>
      <c r="BL30" s="8" t="e">
        <f t="shared" si="2"/>
        <v>#REF!</v>
      </c>
      <c r="BM30" s="8" t="e">
        <f t="shared" si="2"/>
        <v>#REF!</v>
      </c>
    </row>
    <row r="31" spans="4:65" s="21" customFormat="1" ht="12.75">
      <c r="D31" s="43">
        <v>5</v>
      </c>
      <c r="E31" s="161">
        <v>2101710</v>
      </c>
      <c r="F31" s="161"/>
      <c r="G31" s="161"/>
      <c r="H31" s="161"/>
      <c r="I31" s="161"/>
      <c r="J31" s="161" t="s">
        <v>151</v>
      </c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58" t="s">
        <v>132</v>
      </c>
      <c r="Y31" s="158"/>
      <c r="Z31" s="158"/>
      <c r="AA31" s="158"/>
      <c r="AB31" s="158"/>
      <c r="AC31" s="150" t="s">
        <v>143</v>
      </c>
      <c r="AD31" s="151"/>
      <c r="AE31" s="151"/>
      <c r="AF31" s="151"/>
      <c r="AG31" s="151"/>
      <c r="AH31" s="152"/>
      <c r="AI31" s="144">
        <v>2</v>
      </c>
      <c r="AJ31" s="144"/>
      <c r="AK31" s="144"/>
      <c r="AL31" s="187">
        <v>2</v>
      </c>
      <c r="AM31" s="187"/>
      <c r="AN31" s="187">
        <v>11</v>
      </c>
      <c r="AO31" s="187"/>
      <c r="AP31" s="187"/>
      <c r="AV31" s="50"/>
      <c r="AW31" s="50">
        <f t="shared" si="1"/>
        <v>0</v>
      </c>
      <c r="AX31" s="8" t="e">
        <f t="shared" si="2"/>
        <v>#REF!</v>
      </c>
      <c r="AY31" s="8" t="e">
        <f t="shared" si="2"/>
        <v>#REF!</v>
      </c>
      <c r="AZ31" s="8" t="e">
        <f t="shared" si="2"/>
        <v>#REF!</v>
      </c>
      <c r="BA31" s="8" t="e">
        <f t="shared" si="2"/>
        <v>#REF!</v>
      </c>
      <c r="BB31" s="8" t="e">
        <f t="shared" si="2"/>
        <v>#REF!</v>
      </c>
      <c r="BC31" s="8" t="e">
        <f t="shared" si="2"/>
        <v>#REF!</v>
      </c>
      <c r="BD31" s="8" t="e">
        <f t="shared" si="2"/>
        <v>#REF!</v>
      </c>
      <c r="BE31" s="8" t="e">
        <f t="shared" si="2"/>
        <v>#REF!</v>
      </c>
      <c r="BF31" s="8" t="e">
        <f t="shared" si="2"/>
        <v>#REF!</v>
      </c>
      <c r="BG31" s="8" t="e">
        <f t="shared" si="2"/>
        <v>#REF!</v>
      </c>
      <c r="BH31" s="8" t="e">
        <f t="shared" si="2"/>
        <v>#REF!</v>
      </c>
      <c r="BI31" s="8" t="e">
        <f t="shared" si="2"/>
        <v>#REF!</v>
      </c>
      <c r="BJ31" s="8" t="e">
        <f t="shared" si="2"/>
        <v>#REF!</v>
      </c>
      <c r="BK31" s="8" t="e">
        <f t="shared" si="2"/>
        <v>#REF!</v>
      </c>
      <c r="BL31" s="8" t="e">
        <f t="shared" si="2"/>
        <v>#REF!</v>
      </c>
      <c r="BM31" s="8" t="e">
        <f t="shared" si="2"/>
        <v>#REF!</v>
      </c>
    </row>
    <row r="32" spans="4:65" s="21" customFormat="1" ht="12.75">
      <c r="D32" s="43"/>
      <c r="E32" s="135"/>
      <c r="F32" s="136"/>
      <c r="G32" s="136"/>
      <c r="H32" s="136"/>
      <c r="I32" s="169"/>
      <c r="J32" s="135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69"/>
      <c r="X32" s="158"/>
      <c r="Y32" s="158"/>
      <c r="Z32" s="158"/>
      <c r="AA32" s="158"/>
      <c r="AB32" s="158"/>
      <c r="AC32" s="150"/>
      <c r="AD32" s="151"/>
      <c r="AE32" s="151"/>
      <c r="AF32" s="151"/>
      <c r="AG32" s="151"/>
      <c r="AH32" s="152"/>
      <c r="AI32" s="144"/>
      <c r="AJ32" s="144"/>
      <c r="AK32" s="144"/>
      <c r="AL32" s="187"/>
      <c r="AM32" s="187"/>
      <c r="AN32" s="187"/>
      <c r="AO32" s="187"/>
      <c r="AP32" s="187"/>
      <c r="AV32" s="50"/>
      <c r="AW32" s="50">
        <f t="shared" si="1"/>
        <v>0</v>
      </c>
      <c r="AX32" s="8" t="e">
        <f t="shared" si="2"/>
        <v>#REF!</v>
      </c>
      <c r="AY32" s="8" t="e">
        <f t="shared" si="2"/>
        <v>#REF!</v>
      </c>
      <c r="AZ32" s="8" t="e">
        <f t="shared" si="2"/>
        <v>#REF!</v>
      </c>
      <c r="BA32" s="8" t="e">
        <f t="shared" si="2"/>
        <v>#REF!</v>
      </c>
      <c r="BB32" s="8" t="e">
        <f t="shared" si="2"/>
        <v>#REF!</v>
      </c>
      <c r="BC32" s="8" t="e">
        <f t="shared" si="2"/>
        <v>#REF!</v>
      </c>
      <c r="BD32" s="8" t="e">
        <f t="shared" si="2"/>
        <v>#REF!</v>
      </c>
      <c r="BE32" s="8" t="e">
        <f t="shared" si="2"/>
        <v>#REF!</v>
      </c>
      <c r="BF32" s="8" t="e">
        <f t="shared" si="2"/>
        <v>#REF!</v>
      </c>
      <c r="BG32" s="8" t="e">
        <f t="shared" si="2"/>
        <v>#REF!</v>
      </c>
      <c r="BH32" s="8" t="e">
        <f t="shared" si="2"/>
        <v>#REF!</v>
      </c>
      <c r="BI32" s="8" t="e">
        <f t="shared" si="2"/>
        <v>#REF!</v>
      </c>
      <c r="BJ32" s="8" t="e">
        <f t="shared" si="2"/>
        <v>#REF!</v>
      </c>
      <c r="BK32" s="8" t="e">
        <f t="shared" si="2"/>
        <v>#REF!</v>
      </c>
      <c r="BL32" s="8" t="e">
        <f t="shared" si="2"/>
        <v>#REF!</v>
      </c>
      <c r="BM32" s="8" t="e">
        <f t="shared" si="2"/>
        <v>#REF!</v>
      </c>
    </row>
    <row r="33" spans="4:65" s="21" customFormat="1" ht="12.75" customHeight="1">
      <c r="D33" s="43"/>
      <c r="E33" s="135"/>
      <c r="F33" s="136"/>
      <c r="G33" s="136"/>
      <c r="H33" s="136"/>
      <c r="I33" s="169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58"/>
      <c r="Y33" s="158"/>
      <c r="Z33" s="158"/>
      <c r="AA33" s="158"/>
      <c r="AB33" s="158"/>
      <c r="AC33" s="150"/>
      <c r="AD33" s="151"/>
      <c r="AE33" s="151"/>
      <c r="AF33" s="151"/>
      <c r="AG33" s="151"/>
      <c r="AH33" s="152"/>
      <c r="AI33" s="144"/>
      <c r="AJ33" s="144"/>
      <c r="AK33" s="144"/>
      <c r="AL33" s="187"/>
      <c r="AM33" s="187"/>
      <c r="AN33" s="187"/>
      <c r="AO33" s="187"/>
      <c r="AP33" s="187"/>
      <c r="AV33" s="50"/>
      <c r="AW33" s="50">
        <f t="shared" si="1"/>
        <v>0</v>
      </c>
      <c r="AX33" s="8" t="e">
        <f t="shared" si="2"/>
        <v>#REF!</v>
      </c>
      <c r="AY33" s="8" t="e">
        <f t="shared" si="2"/>
        <v>#REF!</v>
      </c>
      <c r="AZ33" s="8" t="e">
        <f t="shared" si="2"/>
        <v>#REF!</v>
      </c>
      <c r="BA33" s="8" t="e">
        <f t="shared" si="2"/>
        <v>#REF!</v>
      </c>
      <c r="BB33" s="8" t="e">
        <f t="shared" si="2"/>
        <v>#REF!</v>
      </c>
      <c r="BC33" s="8" t="e">
        <f t="shared" si="2"/>
        <v>#REF!</v>
      </c>
      <c r="BD33" s="8" t="e">
        <f t="shared" si="2"/>
        <v>#REF!</v>
      </c>
      <c r="BE33" s="8" t="e">
        <f t="shared" si="2"/>
        <v>#REF!</v>
      </c>
      <c r="BF33" s="8" t="e">
        <f t="shared" si="2"/>
        <v>#REF!</v>
      </c>
      <c r="BG33" s="8" t="e">
        <f t="shared" si="2"/>
        <v>#REF!</v>
      </c>
      <c r="BH33" s="8" t="e">
        <f t="shared" si="2"/>
        <v>#REF!</v>
      </c>
      <c r="BI33" s="8" t="e">
        <f t="shared" si="2"/>
        <v>#REF!</v>
      </c>
      <c r="BJ33" s="8" t="e">
        <f t="shared" si="2"/>
        <v>#REF!</v>
      </c>
      <c r="BK33" s="8" t="e">
        <f t="shared" si="2"/>
        <v>#REF!</v>
      </c>
      <c r="BL33" s="8" t="e">
        <f t="shared" si="2"/>
        <v>#REF!</v>
      </c>
      <c r="BM33" s="8" t="e">
        <f t="shared" si="2"/>
        <v>#REF!</v>
      </c>
    </row>
    <row r="34" spans="4:65" s="21" customFormat="1" ht="12.75" customHeight="1">
      <c r="D34" s="43"/>
      <c r="E34" s="135"/>
      <c r="F34" s="136"/>
      <c r="G34" s="136"/>
      <c r="H34" s="136"/>
      <c r="I34" s="169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58"/>
      <c r="Y34" s="158"/>
      <c r="Z34" s="158"/>
      <c r="AA34" s="158"/>
      <c r="AB34" s="158"/>
      <c r="AC34" s="150"/>
      <c r="AD34" s="151"/>
      <c r="AE34" s="151"/>
      <c r="AF34" s="151"/>
      <c r="AG34" s="151"/>
      <c r="AH34" s="152"/>
      <c r="AI34" s="144"/>
      <c r="AJ34" s="144"/>
      <c r="AK34" s="144"/>
      <c r="AL34" s="187"/>
      <c r="AM34" s="187"/>
      <c r="AN34" s="187"/>
      <c r="AO34" s="187"/>
      <c r="AP34" s="187"/>
      <c r="AV34" s="50"/>
      <c r="AW34" s="50">
        <f t="shared" si="1"/>
        <v>0</v>
      </c>
      <c r="AX34" s="8" t="e">
        <f t="shared" si="2"/>
        <v>#REF!</v>
      </c>
      <c r="AY34" s="8" t="e">
        <f t="shared" si="2"/>
        <v>#REF!</v>
      </c>
      <c r="AZ34" s="8" t="e">
        <f t="shared" si="2"/>
        <v>#REF!</v>
      </c>
      <c r="BA34" s="8" t="e">
        <f t="shared" si="2"/>
        <v>#REF!</v>
      </c>
      <c r="BB34" s="8" t="e">
        <f t="shared" si="2"/>
        <v>#REF!</v>
      </c>
      <c r="BC34" s="8" t="e">
        <f t="shared" si="2"/>
        <v>#REF!</v>
      </c>
      <c r="BD34" s="8" t="e">
        <f t="shared" si="2"/>
        <v>#REF!</v>
      </c>
      <c r="BE34" s="8" t="e">
        <f t="shared" si="2"/>
        <v>#REF!</v>
      </c>
      <c r="BF34" s="8" t="e">
        <f t="shared" si="2"/>
        <v>#REF!</v>
      </c>
      <c r="BG34" s="8" t="e">
        <f t="shared" si="2"/>
        <v>#REF!</v>
      </c>
      <c r="BH34" s="8" t="e">
        <f t="shared" si="2"/>
        <v>#REF!</v>
      </c>
      <c r="BI34" s="8" t="e">
        <f t="shared" si="2"/>
        <v>#REF!</v>
      </c>
      <c r="BJ34" s="8" t="e">
        <f t="shared" si="2"/>
        <v>#REF!</v>
      </c>
      <c r="BK34" s="8" t="e">
        <f t="shared" si="2"/>
        <v>#REF!</v>
      </c>
      <c r="BL34" s="8" t="e">
        <f t="shared" si="2"/>
        <v>#REF!</v>
      </c>
      <c r="BM34" s="8" t="e">
        <f t="shared" si="2"/>
        <v>#REF!</v>
      </c>
    </row>
    <row r="35" spans="4:65" s="21" customFormat="1" ht="12.75">
      <c r="D35" s="43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58"/>
      <c r="Y35" s="158"/>
      <c r="Z35" s="158"/>
      <c r="AA35" s="158"/>
      <c r="AB35" s="158"/>
      <c r="AC35" s="150"/>
      <c r="AD35" s="151"/>
      <c r="AE35" s="151"/>
      <c r="AF35" s="151"/>
      <c r="AG35" s="151"/>
      <c r="AH35" s="152"/>
      <c r="AI35" s="144"/>
      <c r="AJ35" s="144"/>
      <c r="AK35" s="144"/>
      <c r="AL35" s="187"/>
      <c r="AM35" s="187"/>
      <c r="AN35" s="187"/>
      <c r="AO35" s="187"/>
      <c r="AP35" s="187"/>
      <c r="AV35" s="50"/>
      <c r="AW35" s="50">
        <f t="shared" si="1"/>
        <v>0</v>
      </c>
      <c r="AX35" s="8" t="e">
        <f t="shared" si="2"/>
        <v>#REF!</v>
      </c>
      <c r="AY35" s="8" t="e">
        <f t="shared" si="2"/>
        <v>#REF!</v>
      </c>
      <c r="AZ35" s="8" t="e">
        <f t="shared" si="2"/>
        <v>#REF!</v>
      </c>
      <c r="BA35" s="8" t="e">
        <f t="shared" si="2"/>
        <v>#REF!</v>
      </c>
      <c r="BB35" s="8" t="e">
        <f t="shared" si="2"/>
        <v>#REF!</v>
      </c>
      <c r="BC35" s="8" t="e">
        <f t="shared" si="2"/>
        <v>#REF!</v>
      </c>
      <c r="BD35" s="8" t="e">
        <f t="shared" si="2"/>
        <v>#REF!</v>
      </c>
      <c r="BE35" s="8" t="e">
        <f t="shared" si="2"/>
        <v>#REF!</v>
      </c>
      <c r="BF35" s="8" t="e">
        <f t="shared" si="2"/>
        <v>#REF!</v>
      </c>
      <c r="BG35" s="8" t="e">
        <f t="shared" si="2"/>
        <v>#REF!</v>
      </c>
      <c r="BH35" s="8" t="e">
        <f t="shared" si="2"/>
        <v>#REF!</v>
      </c>
      <c r="BI35" s="8" t="e">
        <f t="shared" si="2"/>
        <v>#REF!</v>
      </c>
      <c r="BJ35" s="8" t="e">
        <f t="shared" si="2"/>
        <v>#REF!</v>
      </c>
      <c r="BK35" s="8" t="e">
        <f t="shared" si="2"/>
        <v>#REF!</v>
      </c>
      <c r="BL35" s="8" t="e">
        <f t="shared" si="2"/>
        <v>#REF!</v>
      </c>
      <c r="BM35" s="8" t="e">
        <f t="shared" si="2"/>
        <v>#REF!</v>
      </c>
    </row>
    <row r="36" spans="4:66" ht="12.75">
      <c r="D36" s="43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58"/>
      <c r="Y36" s="158"/>
      <c r="Z36" s="158"/>
      <c r="AA36" s="158"/>
      <c r="AB36" s="158"/>
      <c r="AC36" s="150"/>
      <c r="AD36" s="151"/>
      <c r="AE36" s="151"/>
      <c r="AF36" s="151"/>
      <c r="AG36" s="151"/>
      <c r="AH36" s="152"/>
      <c r="AI36" s="144"/>
      <c r="AJ36" s="144"/>
      <c r="AK36" s="144"/>
      <c r="AL36" s="187"/>
      <c r="AM36" s="187"/>
      <c r="AN36" s="187"/>
      <c r="AO36" s="187"/>
      <c r="AP36" s="187"/>
      <c r="AV36" s="50"/>
      <c r="AW36" s="50">
        <f t="shared" si="1"/>
        <v>0</v>
      </c>
      <c r="AX36" s="8" t="e">
        <f t="shared" si="2"/>
        <v>#REF!</v>
      </c>
      <c r="AY36" s="8" t="e">
        <f t="shared" si="2"/>
        <v>#REF!</v>
      </c>
      <c r="AZ36" s="8" t="e">
        <f t="shared" si="2"/>
        <v>#REF!</v>
      </c>
      <c r="BA36" s="8" t="e">
        <f t="shared" si="2"/>
        <v>#REF!</v>
      </c>
      <c r="BB36" s="8" t="e">
        <f t="shared" si="2"/>
        <v>#REF!</v>
      </c>
      <c r="BC36" s="8" t="e">
        <f t="shared" si="2"/>
        <v>#REF!</v>
      </c>
      <c r="BD36" s="8" t="e">
        <f t="shared" si="2"/>
        <v>#REF!</v>
      </c>
      <c r="BE36" s="8" t="e">
        <f t="shared" si="2"/>
        <v>#REF!</v>
      </c>
      <c r="BF36" s="8" t="e">
        <f t="shared" si="2"/>
        <v>#REF!</v>
      </c>
      <c r="BG36" s="8" t="e">
        <f t="shared" si="2"/>
        <v>#REF!</v>
      </c>
      <c r="BH36" s="8" t="e">
        <f t="shared" si="2"/>
        <v>#REF!</v>
      </c>
      <c r="BI36" s="8" t="e">
        <f t="shared" si="2"/>
        <v>#REF!</v>
      </c>
      <c r="BJ36" s="8" t="e">
        <f t="shared" si="2"/>
        <v>#REF!</v>
      </c>
      <c r="BK36" s="8" t="e">
        <f t="shared" si="2"/>
        <v>#REF!</v>
      </c>
      <c r="BL36" s="8" t="e">
        <f t="shared" si="2"/>
        <v>#REF!</v>
      </c>
      <c r="BM36" s="8" t="e">
        <f t="shared" si="2"/>
        <v>#REF!</v>
      </c>
      <c r="BN36" s="21"/>
    </row>
    <row r="37" spans="4:65" ht="12.75">
      <c r="D37" s="43"/>
      <c r="E37" s="144"/>
      <c r="F37" s="144"/>
      <c r="G37" s="144"/>
      <c r="H37" s="144"/>
      <c r="I37" s="14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8">
        <f>IF(E37&gt;0,"Teori/Uyg.","")</f>
      </c>
      <c r="Y37" s="158"/>
      <c r="Z37" s="158"/>
      <c r="AA37" s="158"/>
      <c r="AB37" s="158"/>
      <c r="AC37" s="150"/>
      <c r="AD37" s="151"/>
      <c r="AE37" s="151"/>
      <c r="AF37" s="151"/>
      <c r="AG37" s="151"/>
      <c r="AH37" s="152"/>
      <c r="AI37" s="144"/>
      <c r="AJ37" s="144"/>
      <c r="AK37" s="144"/>
      <c r="AL37" s="187"/>
      <c r="AM37" s="187"/>
      <c r="AN37" s="187"/>
      <c r="AO37" s="187"/>
      <c r="AP37" s="187"/>
      <c r="AW37" s="50">
        <f t="shared" si="1"/>
        <v>0</v>
      </c>
      <c r="AX37" s="8" t="e">
        <f t="shared" si="2"/>
        <v>#REF!</v>
      </c>
      <c r="AY37" s="8" t="e">
        <f t="shared" si="2"/>
        <v>#REF!</v>
      </c>
      <c r="AZ37" s="8" t="e">
        <f t="shared" si="2"/>
        <v>#REF!</v>
      </c>
      <c r="BA37" s="8" t="e">
        <f t="shared" si="2"/>
        <v>#REF!</v>
      </c>
      <c r="BB37" s="8" t="e">
        <f t="shared" si="2"/>
        <v>#REF!</v>
      </c>
      <c r="BC37" s="8" t="e">
        <f t="shared" si="2"/>
        <v>#REF!</v>
      </c>
      <c r="BD37" s="8" t="e">
        <f t="shared" si="2"/>
        <v>#REF!</v>
      </c>
      <c r="BE37" s="8" t="e">
        <f t="shared" si="2"/>
        <v>#REF!</v>
      </c>
      <c r="BF37" s="8" t="e">
        <f t="shared" si="2"/>
        <v>#REF!</v>
      </c>
      <c r="BG37" s="8" t="e">
        <f t="shared" si="2"/>
        <v>#REF!</v>
      </c>
      <c r="BH37" s="8" t="e">
        <f t="shared" si="2"/>
        <v>#REF!</v>
      </c>
      <c r="BI37" s="8" t="e">
        <f t="shared" si="2"/>
        <v>#REF!</v>
      </c>
      <c r="BJ37" s="8" t="e">
        <f t="shared" si="2"/>
        <v>#REF!</v>
      </c>
      <c r="BK37" s="8" t="e">
        <f t="shared" si="2"/>
        <v>#REF!</v>
      </c>
      <c r="BL37" s="8" t="e">
        <f t="shared" si="2"/>
        <v>#REF!</v>
      </c>
      <c r="BM37" s="8" t="e">
        <f t="shared" si="2"/>
        <v>#REF!</v>
      </c>
    </row>
    <row r="38" spans="4:65" ht="12.75">
      <c r="D38" s="43"/>
      <c r="E38" s="144"/>
      <c r="F38" s="144"/>
      <c r="G38" s="144"/>
      <c r="H38" s="144"/>
      <c r="I38" s="14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8">
        <f>IF(E38&gt;0,"Teori/Uyg.","")</f>
      </c>
      <c r="Y38" s="158"/>
      <c r="Z38" s="158"/>
      <c r="AA38" s="158"/>
      <c r="AB38" s="158"/>
      <c r="AC38" s="150"/>
      <c r="AD38" s="151"/>
      <c r="AE38" s="151"/>
      <c r="AF38" s="151"/>
      <c r="AG38" s="151"/>
      <c r="AH38" s="152"/>
      <c r="AI38" s="144"/>
      <c r="AJ38" s="144"/>
      <c r="AK38" s="144"/>
      <c r="AL38" s="187"/>
      <c r="AM38" s="187"/>
      <c r="AN38" s="187"/>
      <c r="AO38" s="187"/>
      <c r="AP38" s="187"/>
      <c r="AW38" s="50">
        <f t="shared" si="1"/>
        <v>0</v>
      </c>
      <c r="AX38" s="8" t="e">
        <f t="shared" si="2"/>
        <v>#REF!</v>
      </c>
      <c r="AY38" s="8" t="e">
        <f t="shared" si="2"/>
        <v>#REF!</v>
      </c>
      <c r="AZ38" s="8" t="e">
        <f t="shared" si="2"/>
        <v>#REF!</v>
      </c>
      <c r="BA38" s="8" t="e">
        <f t="shared" si="2"/>
        <v>#REF!</v>
      </c>
      <c r="BB38" s="8" t="e">
        <f t="shared" si="2"/>
        <v>#REF!</v>
      </c>
      <c r="BC38" s="8" t="e">
        <f t="shared" si="2"/>
        <v>#REF!</v>
      </c>
      <c r="BD38" s="8" t="e">
        <f t="shared" si="2"/>
        <v>#REF!</v>
      </c>
      <c r="BE38" s="8" t="e">
        <f t="shared" si="2"/>
        <v>#REF!</v>
      </c>
      <c r="BF38" s="8" t="e">
        <f t="shared" si="2"/>
        <v>#REF!</v>
      </c>
      <c r="BG38" s="8" t="e">
        <f t="shared" si="2"/>
        <v>#REF!</v>
      </c>
      <c r="BH38" s="8" t="e">
        <f t="shared" si="2"/>
        <v>#REF!</v>
      </c>
      <c r="BI38" s="8" t="e">
        <f t="shared" si="2"/>
        <v>#REF!</v>
      </c>
      <c r="BJ38" s="8" t="e">
        <f t="shared" si="2"/>
        <v>#REF!</v>
      </c>
      <c r="BK38" s="8" t="e">
        <f t="shared" si="2"/>
        <v>#REF!</v>
      </c>
      <c r="BL38" s="8" t="e">
        <f t="shared" si="2"/>
        <v>#REF!</v>
      </c>
      <c r="BM38" s="8" t="e">
        <f t="shared" si="2"/>
        <v>#REF!</v>
      </c>
    </row>
    <row r="39" spans="4:65" ht="12.75">
      <c r="D39" s="44"/>
      <c r="E39" s="170"/>
      <c r="F39" s="170"/>
      <c r="G39" s="170"/>
      <c r="H39" s="170"/>
      <c r="I39" s="170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8">
        <f>IF(E39&gt;0,"Teori/Uyg.","")</f>
      </c>
      <c r="Y39" s="158"/>
      <c r="Z39" s="158"/>
      <c r="AA39" s="158"/>
      <c r="AB39" s="158"/>
      <c r="AC39" s="150"/>
      <c r="AD39" s="151"/>
      <c r="AE39" s="151"/>
      <c r="AF39" s="151"/>
      <c r="AG39" s="151"/>
      <c r="AH39" s="152"/>
      <c r="AI39" s="170"/>
      <c r="AJ39" s="170"/>
      <c r="AK39" s="170"/>
      <c r="AL39" s="210"/>
      <c r="AM39" s="210"/>
      <c r="AN39" s="210"/>
      <c r="AO39" s="210"/>
      <c r="AP39" s="210"/>
      <c r="AW39" s="50">
        <f t="shared" si="1"/>
        <v>0</v>
      </c>
      <c r="AX39" s="8" t="e">
        <f t="shared" si="2"/>
        <v>#REF!</v>
      </c>
      <c r="AY39" s="8" t="e">
        <f t="shared" si="2"/>
        <v>#REF!</v>
      </c>
      <c r="AZ39" s="8" t="e">
        <f t="shared" si="2"/>
        <v>#REF!</v>
      </c>
      <c r="BA39" s="8" t="e">
        <f t="shared" si="2"/>
        <v>#REF!</v>
      </c>
      <c r="BB39" s="8" t="e">
        <f t="shared" si="2"/>
        <v>#REF!</v>
      </c>
      <c r="BC39" s="8" t="e">
        <f t="shared" si="2"/>
        <v>#REF!</v>
      </c>
      <c r="BD39" s="8" t="e">
        <f t="shared" si="2"/>
        <v>#REF!</v>
      </c>
      <c r="BE39" s="8" t="e">
        <f t="shared" si="2"/>
        <v>#REF!</v>
      </c>
      <c r="BF39" s="8" t="e">
        <f t="shared" si="2"/>
        <v>#REF!</v>
      </c>
      <c r="BG39" s="8" t="e">
        <f t="shared" si="2"/>
        <v>#REF!</v>
      </c>
      <c r="BH39" s="8" t="e">
        <f t="shared" si="2"/>
        <v>#REF!</v>
      </c>
      <c r="BI39" s="8" t="e">
        <f t="shared" si="2"/>
        <v>#REF!</v>
      </c>
      <c r="BJ39" s="8" t="e">
        <f t="shared" si="2"/>
        <v>#REF!</v>
      </c>
      <c r="BK39" s="8" t="e">
        <f t="shared" si="2"/>
        <v>#REF!</v>
      </c>
      <c r="BL39" s="8" t="e">
        <f t="shared" si="2"/>
        <v>#REF!</v>
      </c>
      <c r="BM39" s="8" t="e">
        <f t="shared" si="2"/>
        <v>#REF!</v>
      </c>
    </row>
    <row r="40" spans="4:43" ht="12.75">
      <c r="D40" s="18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7" t="s">
        <v>46</v>
      </c>
      <c r="AD40" s="188"/>
      <c r="AE40" s="188"/>
      <c r="AF40" s="188"/>
      <c r="AG40" s="188"/>
      <c r="AH40" s="189"/>
      <c r="AI40" s="162">
        <f>SUM(AI27:AI39)</f>
        <v>10</v>
      </c>
      <c r="AJ40" s="162"/>
      <c r="AK40" s="162"/>
      <c r="AL40" s="162">
        <f>SUM(AL27:AM39)</f>
        <v>10</v>
      </c>
      <c r="AM40" s="162"/>
      <c r="AN40" s="156">
        <f>SUM(AN27:AN39)</f>
        <v>67</v>
      </c>
      <c r="AO40" s="156"/>
      <c r="AP40" s="156"/>
      <c r="AQ40" s="4">
        <f>IF(AL40&gt;10,AL40-10,0)</f>
        <v>0</v>
      </c>
    </row>
    <row r="41" spans="4:39" ht="8.25" customHeight="1"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6"/>
      <c r="AB41" s="6"/>
      <c r="AC41" s="7"/>
      <c r="AD41" s="7"/>
      <c r="AE41" s="7"/>
      <c r="AF41" s="7"/>
      <c r="AG41" s="7"/>
      <c r="AH41" s="7"/>
      <c r="AI41" s="23"/>
      <c r="AJ41" s="23"/>
      <c r="AK41" s="23"/>
      <c r="AL41" s="23"/>
      <c r="AM41" s="23"/>
    </row>
    <row r="42" spans="4:83" ht="12.75" customHeight="1">
      <c r="D42" s="24" t="s">
        <v>47</v>
      </c>
      <c r="E42" s="25"/>
      <c r="F42" s="26"/>
      <c r="G42" s="22"/>
      <c r="H42" s="17">
        <v>8</v>
      </c>
      <c r="I42" s="17">
        <v>9</v>
      </c>
      <c r="J42" s="17">
        <v>10</v>
      </c>
      <c r="K42" s="17">
        <v>11</v>
      </c>
      <c r="L42" s="17">
        <v>12</v>
      </c>
      <c r="M42" s="17">
        <v>13</v>
      </c>
      <c r="N42" s="17">
        <v>14</v>
      </c>
      <c r="O42" s="17">
        <v>15</v>
      </c>
      <c r="P42" s="17">
        <v>16</v>
      </c>
      <c r="Q42" s="17">
        <v>17</v>
      </c>
      <c r="R42" s="17">
        <v>18</v>
      </c>
      <c r="S42" s="17">
        <v>19</v>
      </c>
      <c r="T42" s="17">
        <v>20</v>
      </c>
      <c r="U42" s="17">
        <v>21</v>
      </c>
      <c r="V42" s="17">
        <v>22</v>
      </c>
      <c r="W42" s="7"/>
      <c r="X42" s="7"/>
      <c r="Y42" s="7"/>
      <c r="Z42" s="7"/>
      <c r="AA42" s="7"/>
      <c r="AB42" s="7"/>
      <c r="AC42" s="7"/>
      <c r="AD42" s="7"/>
      <c r="AE42" s="160" t="s">
        <v>2</v>
      </c>
      <c r="AF42" s="160"/>
      <c r="AG42" s="160"/>
      <c r="AH42" s="7"/>
      <c r="AI42" s="7"/>
      <c r="AJ42" s="191">
        <f>SUM(AI40:AL40)</f>
        <v>20</v>
      </c>
      <c r="AK42" s="192"/>
      <c r="AL42" s="193"/>
      <c r="AM42" s="7"/>
      <c r="AN42" s="7"/>
      <c r="AO42" s="7"/>
      <c r="AP42" s="7"/>
      <c r="AQ42" s="7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</row>
    <row r="43" spans="4:43" ht="12.75" customHeight="1">
      <c r="D43" s="137" t="s">
        <v>48</v>
      </c>
      <c r="E43" s="138"/>
      <c r="F43" s="138"/>
      <c r="G43" s="139"/>
      <c r="H43" s="18">
        <v>1</v>
      </c>
      <c r="I43" s="18">
        <v>1</v>
      </c>
      <c r="J43" s="18">
        <v>1</v>
      </c>
      <c r="K43" s="18">
        <v>1</v>
      </c>
      <c r="L43" s="27"/>
      <c r="M43" s="18">
        <v>3</v>
      </c>
      <c r="N43" s="18">
        <v>3</v>
      </c>
      <c r="O43" s="18">
        <v>3</v>
      </c>
      <c r="P43" s="18">
        <v>3</v>
      </c>
      <c r="Q43" s="18"/>
      <c r="R43" s="18"/>
      <c r="S43" s="18"/>
      <c r="T43" s="18"/>
      <c r="U43" s="18"/>
      <c r="V43" s="18"/>
      <c r="W43" s="7"/>
      <c r="X43" s="28" t="s">
        <v>49</v>
      </c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</row>
    <row r="44" spans="4:43" ht="12.75" customHeight="1">
      <c r="D44" s="137" t="s">
        <v>50</v>
      </c>
      <c r="E44" s="138"/>
      <c r="F44" s="138"/>
      <c r="G44" s="139"/>
      <c r="H44" s="18"/>
      <c r="I44" s="18"/>
      <c r="J44" s="18"/>
      <c r="K44" s="18"/>
      <c r="L44" s="27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7"/>
      <c r="X44" s="7"/>
      <c r="Y44" s="28" t="s">
        <v>51</v>
      </c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</row>
    <row r="45" spans="4:43" ht="12">
      <c r="D45" s="137" t="s">
        <v>52</v>
      </c>
      <c r="E45" s="138"/>
      <c r="F45" s="138"/>
      <c r="G45" s="139"/>
      <c r="H45" s="18">
        <v>4</v>
      </c>
      <c r="I45" s="18">
        <v>4</v>
      </c>
      <c r="J45" s="18">
        <v>4</v>
      </c>
      <c r="K45" s="18">
        <v>4</v>
      </c>
      <c r="L45" s="27"/>
      <c r="M45" s="18">
        <v>5</v>
      </c>
      <c r="N45" s="18">
        <v>5</v>
      </c>
      <c r="O45" s="18">
        <v>5</v>
      </c>
      <c r="P45" s="18">
        <v>5</v>
      </c>
      <c r="Q45" s="18"/>
      <c r="R45" s="18"/>
      <c r="S45" s="18"/>
      <c r="T45" s="18"/>
      <c r="U45" s="18"/>
      <c r="V45" s="18"/>
      <c r="W45" s="29"/>
      <c r="X45" s="29" t="s">
        <v>53</v>
      </c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7"/>
    </row>
    <row r="46" spans="4:43" ht="12">
      <c r="D46" s="137" t="s">
        <v>54</v>
      </c>
      <c r="E46" s="138"/>
      <c r="F46" s="138"/>
      <c r="G46" s="139"/>
      <c r="H46" s="18">
        <v>2</v>
      </c>
      <c r="I46" s="18">
        <v>2</v>
      </c>
      <c r="J46" s="18">
        <v>2</v>
      </c>
      <c r="K46" s="18">
        <v>2</v>
      </c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29"/>
      <c r="X46" s="29"/>
      <c r="Y46" s="29" t="s">
        <v>55</v>
      </c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7"/>
    </row>
    <row r="47" spans="4:43" ht="12">
      <c r="D47" s="137" t="s">
        <v>56</v>
      </c>
      <c r="E47" s="138"/>
      <c r="F47" s="138"/>
      <c r="G47" s="139"/>
      <c r="H47" s="18"/>
      <c r="I47" s="18"/>
      <c r="J47" s="18"/>
      <c r="K47" s="18"/>
      <c r="L47" s="27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7"/>
    </row>
    <row r="48" spans="4:43" ht="12">
      <c r="D48" s="137" t="s">
        <v>57</v>
      </c>
      <c r="E48" s="138"/>
      <c r="F48" s="138"/>
      <c r="G48" s="139"/>
      <c r="H48" s="18"/>
      <c r="I48" s="18"/>
      <c r="J48" s="18"/>
      <c r="K48" s="18"/>
      <c r="L48" s="27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7"/>
    </row>
    <row r="49" spans="4:43" ht="12">
      <c r="D49" s="137" t="s">
        <v>58</v>
      </c>
      <c r="E49" s="138"/>
      <c r="F49" s="138"/>
      <c r="G49" s="139"/>
      <c r="H49" s="18"/>
      <c r="I49" s="18"/>
      <c r="J49" s="18"/>
      <c r="K49" s="18"/>
      <c r="L49" s="27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7"/>
    </row>
    <row r="50" spans="4:43" ht="9" customHeight="1">
      <c r="D50" s="28"/>
      <c r="E50" s="28"/>
      <c r="F50" s="28"/>
      <c r="G50" s="28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7"/>
    </row>
    <row r="51" spans="4:42" ht="12.75" customHeight="1">
      <c r="D51" s="140" t="s">
        <v>59</v>
      </c>
      <c r="E51" s="140"/>
      <c r="F51" s="194" t="s">
        <v>60</v>
      </c>
      <c r="G51" s="195"/>
      <c r="H51" s="195"/>
      <c r="I51" s="195"/>
      <c r="J51" s="195"/>
      <c r="K51" s="195"/>
      <c r="L51" s="196"/>
      <c r="M51" s="197" t="s">
        <v>61</v>
      </c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  <c r="AA51" s="197"/>
      <c r="AB51" s="197"/>
      <c r="AC51" s="162" t="s">
        <v>62</v>
      </c>
      <c r="AD51" s="162"/>
      <c r="AE51" s="162"/>
      <c r="AF51" s="162"/>
      <c r="AG51" s="162"/>
      <c r="AH51" s="162"/>
      <c r="AI51" s="162"/>
      <c r="AJ51" s="162"/>
      <c r="AK51" s="162"/>
      <c r="AL51" s="162"/>
      <c r="AM51" s="162"/>
      <c r="AN51" s="162"/>
      <c r="AO51" s="162"/>
      <c r="AP51" s="162"/>
    </row>
    <row r="52" spans="4:42" ht="12" customHeight="1">
      <c r="D52" s="140"/>
      <c r="E52" s="140"/>
      <c r="F52" s="141" t="s">
        <v>63</v>
      </c>
      <c r="G52" s="142"/>
      <c r="H52" s="142"/>
      <c r="I52" s="142"/>
      <c r="J52" s="142"/>
      <c r="K52" s="142"/>
      <c r="L52" s="143"/>
      <c r="M52" s="159" t="s">
        <v>64</v>
      </c>
      <c r="N52" s="159"/>
      <c r="O52" s="159"/>
      <c r="P52" s="159"/>
      <c r="Q52" s="164" t="s">
        <v>65</v>
      </c>
      <c r="R52" s="164"/>
      <c r="S52" s="164"/>
      <c r="T52" s="164"/>
      <c r="U52" s="159" t="s">
        <v>66</v>
      </c>
      <c r="V52" s="159"/>
      <c r="W52" s="159"/>
      <c r="X52" s="159"/>
      <c r="Y52" s="159" t="s">
        <v>67</v>
      </c>
      <c r="Z52" s="159"/>
      <c r="AA52" s="159"/>
      <c r="AB52" s="159"/>
      <c r="AC52" s="163"/>
      <c r="AD52" s="163"/>
      <c r="AE52" s="163"/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3"/>
    </row>
    <row r="53" spans="4:78" ht="12.75">
      <c r="D53" s="140"/>
      <c r="E53" s="140"/>
      <c r="F53" s="18" t="s">
        <v>22</v>
      </c>
      <c r="G53" s="18" t="s">
        <v>23</v>
      </c>
      <c r="H53" s="18" t="s">
        <v>24</v>
      </c>
      <c r="I53" s="18" t="s">
        <v>16</v>
      </c>
      <c r="J53" s="18" t="s">
        <v>19</v>
      </c>
      <c r="K53" s="18" t="s">
        <v>20</v>
      </c>
      <c r="L53" s="18" t="s">
        <v>21</v>
      </c>
      <c r="M53" s="165" t="s">
        <v>7</v>
      </c>
      <c r="N53" s="165"/>
      <c r="O53" s="165" t="s">
        <v>68</v>
      </c>
      <c r="P53" s="165"/>
      <c r="Q53" s="165" t="s">
        <v>7</v>
      </c>
      <c r="R53" s="165"/>
      <c r="S53" s="165" t="s">
        <v>68</v>
      </c>
      <c r="T53" s="165"/>
      <c r="U53" s="165" t="s">
        <v>7</v>
      </c>
      <c r="V53" s="165"/>
      <c r="W53" s="165" t="s">
        <v>68</v>
      </c>
      <c r="X53" s="165"/>
      <c r="Y53" s="165" t="s">
        <v>7</v>
      </c>
      <c r="Z53" s="165"/>
      <c r="AA53" s="165" t="s">
        <v>68</v>
      </c>
      <c r="AB53" s="198"/>
      <c r="AC53" s="32"/>
      <c r="AD53" s="33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5"/>
      <c r="BW53" s="4">
        <f>I58</f>
        <v>0</v>
      </c>
      <c r="BX53" s="4">
        <f>J58</f>
        <v>0</v>
      </c>
      <c r="BY53" s="4">
        <f>K58</f>
        <v>0</v>
      </c>
      <c r="BZ53" s="4">
        <f>L58</f>
        <v>0</v>
      </c>
    </row>
    <row r="54" spans="4:226" ht="12.75" customHeight="1">
      <c r="D54" s="162">
        <v>1</v>
      </c>
      <c r="E54" s="162"/>
      <c r="F54" s="116"/>
      <c r="G54" s="116"/>
      <c r="H54" s="116"/>
      <c r="I54" s="116"/>
      <c r="J54" s="116"/>
      <c r="K54" s="116"/>
      <c r="L54" s="116"/>
      <c r="M54" s="162"/>
      <c r="N54" s="162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7"/>
      <c r="AC54" s="36"/>
      <c r="AD54" s="28"/>
      <c r="AE54" s="28"/>
      <c r="AF54" s="28"/>
      <c r="AG54" s="28"/>
      <c r="AH54" s="166"/>
      <c r="AI54" s="166"/>
      <c r="AJ54" s="176"/>
      <c r="AK54" s="176"/>
      <c r="AL54" s="176"/>
      <c r="AM54" s="176"/>
      <c r="AN54" s="176"/>
      <c r="AO54" s="176"/>
      <c r="AP54" s="190"/>
      <c r="HQ54" s="4" t="s">
        <v>17</v>
      </c>
      <c r="HR54" s="4" t="s">
        <v>18</v>
      </c>
    </row>
    <row r="55" spans="4:231" ht="12.75">
      <c r="D55" s="162">
        <v>2</v>
      </c>
      <c r="E55" s="162"/>
      <c r="F55" s="116"/>
      <c r="G55" s="116"/>
      <c r="H55" s="116"/>
      <c r="I55" s="116"/>
      <c r="J55" s="116"/>
      <c r="K55" s="116"/>
      <c r="L55" s="116"/>
      <c r="M55" s="162"/>
      <c r="N55" s="162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7"/>
      <c r="AC55" s="36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37"/>
      <c r="HQ55" t="e">
        <f>yaz(M59)</f>
        <v>#NAME?</v>
      </c>
      <c r="HR55"/>
      <c r="HS55"/>
      <c r="HT55"/>
      <c r="HU55"/>
      <c r="HV55"/>
      <c r="HW55"/>
    </row>
    <row r="56" spans="4:42" ht="12">
      <c r="D56" s="162">
        <v>3</v>
      </c>
      <c r="E56" s="162"/>
      <c r="F56" s="116"/>
      <c r="G56" s="116"/>
      <c r="H56" s="116"/>
      <c r="I56" s="116"/>
      <c r="J56" s="116"/>
      <c r="K56" s="116"/>
      <c r="L56" s="116"/>
      <c r="M56" s="162"/>
      <c r="N56" s="162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7"/>
      <c r="AC56" s="36" t="s">
        <v>144</v>
      </c>
      <c r="AD56" s="28"/>
      <c r="AE56" s="28"/>
      <c r="AF56" s="28" t="s">
        <v>152</v>
      </c>
      <c r="AG56" s="28"/>
      <c r="AH56" s="28"/>
      <c r="AI56" s="28"/>
      <c r="AJ56" s="28"/>
      <c r="AK56" s="28"/>
      <c r="AL56" s="28"/>
      <c r="AM56" s="28"/>
      <c r="AN56" s="28"/>
      <c r="AO56" s="28"/>
      <c r="AP56" s="37"/>
    </row>
    <row r="57" spans="4:42" ht="12">
      <c r="D57" s="162">
        <v>4</v>
      </c>
      <c r="E57" s="162"/>
      <c r="F57" s="18">
        <v>4</v>
      </c>
      <c r="G57" s="18">
        <f>-J57-G61</f>
        <v>0</v>
      </c>
      <c r="H57" s="18">
        <v>4</v>
      </c>
      <c r="I57" s="18">
        <v>2</v>
      </c>
      <c r="J57" s="18"/>
      <c r="K57" s="18"/>
      <c r="L57" s="18"/>
      <c r="M57" s="162">
        <v>10</v>
      </c>
      <c r="N57" s="162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7"/>
      <c r="AC57" s="36"/>
      <c r="AD57" s="28" t="s">
        <v>153</v>
      </c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37"/>
    </row>
    <row r="58" spans="4:42" ht="12">
      <c r="D58" s="162">
        <v>5</v>
      </c>
      <c r="E58" s="162"/>
      <c r="F58" s="18"/>
      <c r="G58" s="18"/>
      <c r="H58" s="18"/>
      <c r="I58" s="18"/>
      <c r="J58" s="18"/>
      <c r="K58" s="18"/>
      <c r="L58" s="18"/>
      <c r="M58" s="162"/>
      <c r="N58" s="162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7"/>
      <c r="AC58" s="36"/>
      <c r="AD58" s="28" t="s">
        <v>154</v>
      </c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37"/>
    </row>
    <row r="59" spans="3:43" ht="12.75">
      <c r="C59" s="7"/>
      <c r="D59" s="7"/>
      <c r="E59" s="7"/>
      <c r="F59" s="7"/>
      <c r="G59" s="7"/>
      <c r="H59" s="148" t="s">
        <v>70</v>
      </c>
      <c r="I59" s="148"/>
      <c r="J59" s="148"/>
      <c r="K59" s="148"/>
      <c r="L59" s="145"/>
      <c r="M59" s="146">
        <f>SUM(M54:M58)</f>
        <v>10</v>
      </c>
      <c r="N59" s="146"/>
      <c r="O59" s="149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38"/>
      <c r="AD59" s="39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1"/>
      <c r="AQ59" s="7"/>
    </row>
    <row r="60" spans="3:44" ht="12"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4" t="s">
        <v>100</v>
      </c>
    </row>
    <row r="61" spans="3:231" ht="12.75" customHeight="1">
      <c r="C61" s="7"/>
      <c r="D61" s="7"/>
      <c r="E61" s="7"/>
      <c r="F61" s="31" t="s">
        <v>71</v>
      </c>
      <c r="G61" s="3"/>
      <c r="H61" s="3"/>
      <c r="I61" s="3"/>
      <c r="J61" s="3"/>
      <c r="K61" s="3"/>
      <c r="L61" s="3"/>
      <c r="M61" s="3"/>
      <c r="N61" s="3"/>
      <c r="O61" s="7"/>
      <c r="P61" s="7"/>
      <c r="Q61" s="7"/>
      <c r="R61" s="7"/>
      <c r="S61" s="7"/>
      <c r="T61" s="168"/>
      <c r="U61" s="168"/>
      <c r="V61" s="168"/>
      <c r="W61" s="168"/>
      <c r="X61" s="168"/>
      <c r="Y61" s="168"/>
      <c r="Z61" s="168"/>
      <c r="AA61" s="7"/>
      <c r="AB61" s="7"/>
      <c r="AC61" s="7"/>
      <c r="AD61" s="7"/>
      <c r="AE61" s="30" t="s">
        <v>72</v>
      </c>
      <c r="AH61" s="7"/>
      <c r="AI61" s="7"/>
      <c r="AJ61" s="7"/>
      <c r="AK61" s="7"/>
      <c r="AL61" s="7"/>
      <c r="AM61" s="7"/>
      <c r="AN61" s="7"/>
      <c r="AO61" s="7"/>
      <c r="AP61" s="7"/>
      <c r="AQ61" s="7"/>
      <c r="HW61" s="7" t="s">
        <v>79</v>
      </c>
    </row>
    <row r="62" spans="3:231" ht="12.75" customHeight="1">
      <c r="C62" s="7"/>
      <c r="D62" s="7"/>
      <c r="E62" s="7"/>
      <c r="F62" s="3"/>
      <c r="G62" s="3"/>
      <c r="H62" s="3" t="s">
        <v>136</v>
      </c>
      <c r="I62" s="3"/>
      <c r="J62" s="3"/>
      <c r="K62" s="3"/>
      <c r="L62" s="3"/>
      <c r="M62" s="3"/>
      <c r="N62" s="3"/>
      <c r="O62" s="7"/>
      <c r="P62" s="7"/>
      <c r="Q62" s="7"/>
      <c r="R62" s="7"/>
      <c r="S62" s="7"/>
      <c r="T62" s="7"/>
      <c r="U62" s="7"/>
      <c r="V62" s="23"/>
      <c r="W62" s="23"/>
      <c r="X62" s="7"/>
      <c r="Y62" s="7"/>
      <c r="Z62" s="7"/>
      <c r="AA62" s="167" t="s">
        <v>145</v>
      </c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HW62" s="4" t="s">
        <v>80</v>
      </c>
    </row>
    <row r="63" spans="3:43" ht="12"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X63" s="7"/>
      <c r="Y63" s="7"/>
      <c r="Z63" s="7"/>
      <c r="AA63" s="7"/>
      <c r="AB63" s="7"/>
      <c r="AC63" s="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7"/>
      <c r="AP63" s="7"/>
      <c r="AQ63" s="7"/>
    </row>
    <row r="64" spans="3:43" ht="12"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</row>
    <row r="65" spans="1:43" s="86" customFormat="1" ht="12">
      <c r="A65" s="4"/>
      <c r="B65" s="4"/>
      <c r="C65" s="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</row>
    <row r="66" spans="1:37" s="86" customFormat="1" ht="12">
      <c r="A66" s="4"/>
      <c r="B66" s="4"/>
      <c r="C66" s="4"/>
      <c r="AK66" s="86" t="s">
        <v>100</v>
      </c>
    </row>
    <row r="67" spans="1:3" s="86" customFormat="1" ht="12">
      <c r="A67" s="4"/>
      <c r="B67" s="4"/>
      <c r="C67" s="4"/>
    </row>
    <row r="68" spans="1:3" s="86" customFormat="1" ht="12">
      <c r="A68" s="4"/>
      <c r="B68" s="4"/>
      <c r="C68" s="4"/>
    </row>
    <row r="69" spans="1:3" s="86" customFormat="1" ht="12">
      <c r="A69" s="4"/>
      <c r="B69" s="4"/>
      <c r="C69" s="4"/>
    </row>
    <row r="70" spans="1:3" s="86" customFormat="1" ht="12">
      <c r="A70" s="4"/>
      <c r="B70" s="4"/>
      <c r="C70" s="4"/>
    </row>
    <row r="71" spans="1:3" s="86" customFormat="1" ht="12">
      <c r="A71" s="4"/>
      <c r="B71" s="4"/>
      <c r="C71" s="4"/>
    </row>
    <row r="72" spans="1:3" s="86" customFormat="1" ht="12">
      <c r="A72" s="4"/>
      <c r="B72" s="4"/>
      <c r="C72" s="4"/>
    </row>
    <row r="73" spans="1:3" s="86" customFormat="1" ht="12">
      <c r="A73" s="4"/>
      <c r="B73" s="4"/>
      <c r="C73" s="4"/>
    </row>
    <row r="74" spans="1:3" s="86" customFormat="1" ht="12">
      <c r="A74" s="4"/>
      <c r="B74" s="4"/>
      <c r="C74" s="4"/>
    </row>
    <row r="75" spans="1:3" s="86" customFormat="1" ht="12">
      <c r="A75" s="4"/>
      <c r="B75" s="4"/>
      <c r="C75" s="4"/>
    </row>
    <row r="76" spans="1:3" s="86" customFormat="1" ht="12">
      <c r="A76" s="4"/>
      <c r="B76" s="4"/>
      <c r="C76" s="4"/>
    </row>
    <row r="77" spans="1:3" s="86" customFormat="1" ht="12">
      <c r="A77" s="4"/>
      <c r="B77" s="4"/>
      <c r="C77" s="4"/>
    </row>
    <row r="78" spans="1:3" s="86" customFormat="1" ht="12">
      <c r="A78" s="4"/>
      <c r="B78" s="4"/>
      <c r="C78" s="4"/>
    </row>
    <row r="79" spans="1:3" s="86" customFormat="1" ht="12">
      <c r="A79" s="4"/>
      <c r="B79" s="4"/>
      <c r="C79" s="4"/>
    </row>
    <row r="80" spans="1:3" s="86" customFormat="1" ht="12">
      <c r="A80" s="4"/>
      <c r="B80" s="4"/>
      <c r="C80" s="4"/>
    </row>
    <row r="81" spans="1:3" s="86" customFormat="1" ht="12">
      <c r="A81" s="4"/>
      <c r="B81" s="4"/>
      <c r="C81" s="4"/>
    </row>
    <row r="82" spans="1:3" s="86" customFormat="1" ht="12">
      <c r="A82" s="4"/>
      <c r="B82" s="4"/>
      <c r="C82" s="4"/>
    </row>
    <row r="83" spans="1:3" s="86" customFormat="1" ht="12">
      <c r="A83" s="4"/>
      <c r="B83" s="4"/>
      <c r="C83" s="4"/>
    </row>
    <row r="84" spans="1:3" s="86" customFormat="1" ht="12">
      <c r="A84" s="4"/>
      <c r="B84" s="4"/>
      <c r="C84" s="4"/>
    </row>
    <row r="85" spans="1:3" s="86" customFormat="1" ht="12">
      <c r="A85" s="4"/>
      <c r="B85" s="4"/>
      <c r="C85" s="4"/>
    </row>
  </sheetData>
  <sheetProtection/>
  <mergeCells count="207">
    <mergeCell ref="BJ6:BM6"/>
    <mergeCell ref="D8:M8"/>
    <mergeCell ref="N8:AA8"/>
    <mergeCell ref="D9:M9"/>
    <mergeCell ref="N9:W9"/>
    <mergeCell ref="AG9:AK9"/>
    <mergeCell ref="AL9:AP9"/>
    <mergeCell ref="D10:L10"/>
    <mergeCell ref="N10:W10"/>
    <mergeCell ref="AG10:AK10"/>
    <mergeCell ref="AL10:AP10"/>
    <mergeCell ref="D11:M11"/>
    <mergeCell ref="N11:W11"/>
    <mergeCell ref="AG11:AK11"/>
    <mergeCell ref="AL11:AP11"/>
    <mergeCell ref="D25:D26"/>
    <mergeCell ref="E25:AM25"/>
    <mergeCell ref="E12:AP12"/>
    <mergeCell ref="D13:D14"/>
    <mergeCell ref="E13:E14"/>
    <mergeCell ref="F13:F14"/>
    <mergeCell ref="G13:G14"/>
    <mergeCell ref="AN25:AP25"/>
    <mergeCell ref="AN29:AP29"/>
    <mergeCell ref="AC27:AH27"/>
    <mergeCell ref="AN27:AP27"/>
    <mergeCell ref="AC28:AH28"/>
    <mergeCell ref="AI28:AK28"/>
    <mergeCell ref="AL28:AM28"/>
    <mergeCell ref="AI27:AK27"/>
    <mergeCell ref="AL27:AM27"/>
    <mergeCell ref="AN28:AP28"/>
    <mergeCell ref="AL29:AM29"/>
    <mergeCell ref="AX25:BL25"/>
    <mergeCell ref="E26:I26"/>
    <mergeCell ref="J26:W26"/>
    <mergeCell ref="X26:AB26"/>
    <mergeCell ref="AC26:AH26"/>
    <mergeCell ref="AI26:AK26"/>
    <mergeCell ref="AL26:AM26"/>
    <mergeCell ref="AN26:AP26"/>
    <mergeCell ref="E28:I28"/>
    <mergeCell ref="J28:W28"/>
    <mergeCell ref="X28:AB28"/>
    <mergeCell ref="E27:I27"/>
    <mergeCell ref="J27:W27"/>
    <mergeCell ref="X27:AB27"/>
    <mergeCell ref="AN30:AP30"/>
    <mergeCell ref="E29:I29"/>
    <mergeCell ref="J29:W29"/>
    <mergeCell ref="X29:AB29"/>
    <mergeCell ref="AC29:AH29"/>
    <mergeCell ref="AI29:AK29"/>
    <mergeCell ref="E30:I30"/>
    <mergeCell ref="J30:W30"/>
    <mergeCell ref="X30:AB30"/>
    <mergeCell ref="AC30:AH30"/>
    <mergeCell ref="AI30:AK30"/>
    <mergeCell ref="AL30:AM30"/>
    <mergeCell ref="E32:I32"/>
    <mergeCell ref="J32:W32"/>
    <mergeCell ref="X32:AB32"/>
    <mergeCell ref="AC32:AH32"/>
    <mergeCell ref="AC31:AH31"/>
    <mergeCell ref="AN31:AP31"/>
    <mergeCell ref="AI31:AK31"/>
    <mergeCell ref="AL31:AM31"/>
    <mergeCell ref="E31:I31"/>
    <mergeCell ref="J31:W31"/>
    <mergeCell ref="X31:AB31"/>
    <mergeCell ref="AI35:AK35"/>
    <mergeCell ref="AL35:AM35"/>
    <mergeCell ref="X35:AB35"/>
    <mergeCell ref="AC35:AH35"/>
    <mergeCell ref="AN34:AP34"/>
    <mergeCell ref="E33:I33"/>
    <mergeCell ref="J33:W33"/>
    <mergeCell ref="AN32:AP32"/>
    <mergeCell ref="X33:AB33"/>
    <mergeCell ref="AC33:AH33"/>
    <mergeCell ref="AI33:AK33"/>
    <mergeCell ref="AI32:AK32"/>
    <mergeCell ref="AL32:AM32"/>
    <mergeCell ref="E34:I34"/>
    <mergeCell ref="J34:W34"/>
    <mergeCell ref="X34:AB34"/>
    <mergeCell ref="AC34:AH34"/>
    <mergeCell ref="E35:I35"/>
    <mergeCell ref="J35:W35"/>
    <mergeCell ref="AL38:AM38"/>
    <mergeCell ref="AC36:AH36"/>
    <mergeCell ref="AI39:AK39"/>
    <mergeCell ref="AL39:AM39"/>
    <mergeCell ref="AC39:AH39"/>
    <mergeCell ref="E36:I36"/>
    <mergeCell ref="J36:W36"/>
    <mergeCell ref="X36:AB36"/>
    <mergeCell ref="J37:W37"/>
    <mergeCell ref="AL33:AM33"/>
    <mergeCell ref="X37:AB37"/>
    <mergeCell ref="AC37:AH37"/>
    <mergeCell ref="AN35:AP35"/>
    <mergeCell ref="AI36:AK36"/>
    <mergeCell ref="AL36:AM36"/>
    <mergeCell ref="AN36:AP36"/>
    <mergeCell ref="AN33:AP33"/>
    <mergeCell ref="AI34:AK34"/>
    <mergeCell ref="AL34:AM34"/>
    <mergeCell ref="AL40:AM40"/>
    <mergeCell ref="E39:I39"/>
    <mergeCell ref="J39:W39"/>
    <mergeCell ref="AN40:AP40"/>
    <mergeCell ref="X39:AB39"/>
    <mergeCell ref="AN37:AP37"/>
    <mergeCell ref="E38:I38"/>
    <mergeCell ref="J38:W38"/>
    <mergeCell ref="X38:AB38"/>
    <mergeCell ref="AC38:AH38"/>
    <mergeCell ref="AI38:AK38"/>
    <mergeCell ref="AN38:AP38"/>
    <mergeCell ref="E37:I37"/>
    <mergeCell ref="AI37:AK37"/>
    <mergeCell ref="AL37:AM37"/>
    <mergeCell ref="D45:G45"/>
    <mergeCell ref="D46:G46"/>
    <mergeCell ref="D44:G44"/>
    <mergeCell ref="AN39:AP39"/>
    <mergeCell ref="E40:I40"/>
    <mergeCell ref="J40:W40"/>
    <mergeCell ref="X40:AB40"/>
    <mergeCell ref="AC40:AH40"/>
    <mergeCell ref="AI40:AK40"/>
    <mergeCell ref="D43:G43"/>
    <mergeCell ref="AC51:AP52"/>
    <mergeCell ref="F52:L52"/>
    <mergeCell ref="M52:P52"/>
    <mergeCell ref="Q52:T52"/>
    <mergeCell ref="U52:X52"/>
    <mergeCell ref="Y52:AB52"/>
    <mergeCell ref="F51:L51"/>
    <mergeCell ref="M51:AB51"/>
    <mergeCell ref="D48:G48"/>
    <mergeCell ref="D47:G47"/>
    <mergeCell ref="O54:P54"/>
    <mergeCell ref="Q54:R54"/>
    <mergeCell ref="D49:G49"/>
    <mergeCell ref="D51:E53"/>
    <mergeCell ref="S54:T54"/>
    <mergeCell ref="U54:V54"/>
    <mergeCell ref="M54:N54"/>
    <mergeCell ref="M53:N53"/>
    <mergeCell ref="O53:P53"/>
    <mergeCell ref="Q53:R53"/>
    <mergeCell ref="S53:T53"/>
    <mergeCell ref="U53:V53"/>
    <mergeCell ref="AE42:AG42"/>
    <mergeCell ref="AJ42:AL42"/>
    <mergeCell ref="AJ54:AP54"/>
    <mergeCell ref="D55:E55"/>
    <mergeCell ref="M55:N55"/>
    <mergeCell ref="O55:P55"/>
    <mergeCell ref="Q55:R55"/>
    <mergeCell ref="S55:T55"/>
    <mergeCell ref="D54:E54"/>
    <mergeCell ref="AH54:AI54"/>
    <mergeCell ref="AA55:AB55"/>
    <mergeCell ref="U55:V55"/>
    <mergeCell ref="AA53:AB53"/>
    <mergeCell ref="AA54:AB54"/>
    <mergeCell ref="Y55:Z55"/>
    <mergeCell ref="W54:X54"/>
    <mergeCell ref="Y54:Z54"/>
    <mergeCell ref="W55:X55"/>
    <mergeCell ref="W53:X53"/>
    <mergeCell ref="Y53:Z53"/>
    <mergeCell ref="D57:E57"/>
    <mergeCell ref="M57:N57"/>
    <mergeCell ref="O57:P57"/>
    <mergeCell ref="U56:V56"/>
    <mergeCell ref="S56:T56"/>
    <mergeCell ref="D56:E56"/>
    <mergeCell ref="M56:N56"/>
    <mergeCell ref="S57:T57"/>
    <mergeCell ref="U57:V57"/>
    <mergeCell ref="H59:L59"/>
    <mergeCell ref="M59:N59"/>
    <mergeCell ref="D58:E58"/>
    <mergeCell ref="M58:N58"/>
    <mergeCell ref="W56:X56"/>
    <mergeCell ref="Y56:Z56"/>
    <mergeCell ref="AA56:AB56"/>
    <mergeCell ref="W57:X57"/>
    <mergeCell ref="O58:P58"/>
    <mergeCell ref="Q58:R58"/>
    <mergeCell ref="O56:P56"/>
    <mergeCell ref="Q56:R56"/>
    <mergeCell ref="Q57:R57"/>
    <mergeCell ref="AA62:AR62"/>
    <mergeCell ref="Y57:Z57"/>
    <mergeCell ref="AA57:AB57"/>
    <mergeCell ref="S58:T58"/>
    <mergeCell ref="U58:V58"/>
    <mergeCell ref="W58:X58"/>
    <mergeCell ref="AA58:AB58"/>
    <mergeCell ref="T61:Z61"/>
    <mergeCell ref="Y58:Z58"/>
    <mergeCell ref="O59:AB59"/>
  </mergeCells>
  <conditionalFormatting sqref="CJ26 H43:V49 E27:E40 J27:AP40 F27:I32 F35:I40 H15:AP15 F54:AB58">
    <cfRule type="cellIs" priority="1" dxfId="0" operator="equal" stopIfTrue="1">
      <formula>0</formula>
    </cfRule>
  </conditionalFormatting>
  <dataValidations count="2">
    <dataValidation allowBlank="1" showInputMessage="1" showErrorMessage="1" promptTitle="DİKKAT" prompt="BU KISMA DERSLERİN&#10;TEORİ ve UYGULAMA KISMI ile ÖĞRENCİ SAYILARINI GİRİNİZ&#10;" sqref="AI27:AP39"/>
    <dataValidation type="whole" allowBlank="1" showInputMessage="1" showErrorMessage="1" errorTitle="1 ile  5 ARASINDA RAKAM GİRİNİZ!" error="&#10;1:&quot;Prof.Dr.&quot;&#10;2:&quot;Doç.Dr.&quot;&#10;3:&quot;Yrd.Doç.Dr.&quot;&#10;4:&quot;Öğr.Gör.&quot;&#10;5:&quot;Okutman&quot;&#10;6:&quot;Dışardan&quot;" sqref="M10">
      <formula1>1</formula1>
      <formula2>6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R83"/>
  <sheetViews>
    <sheetView tabSelected="1" zoomScalePageLayoutView="0" workbookViewId="0" topLeftCell="C34">
      <selection activeCell="AP2" sqref="AP2"/>
    </sheetView>
  </sheetViews>
  <sheetFormatPr defaultColWidth="9.00390625" defaultRowHeight="12.75"/>
  <cols>
    <col min="1" max="1" width="2.375" style="4" hidden="1" customWidth="1"/>
    <col min="2" max="2" width="3.875" style="4" hidden="1" customWidth="1"/>
    <col min="3" max="3" width="0.875" style="4" customWidth="1"/>
    <col min="4" max="4" width="5.375" style="4" customWidth="1"/>
    <col min="5" max="6" width="1.875" style="4" customWidth="1"/>
    <col min="7" max="7" width="1.75390625" style="4" customWidth="1"/>
    <col min="8" max="10" width="2.25390625" style="4" customWidth="1"/>
    <col min="11" max="11" width="2.00390625" style="4" customWidth="1"/>
    <col min="12" max="12" width="2.125" style="4" customWidth="1"/>
    <col min="13" max="13" width="2.00390625" style="4" customWidth="1"/>
    <col min="14" max="14" width="2.125" style="4" customWidth="1"/>
    <col min="15" max="16" width="2.00390625" style="4" customWidth="1"/>
    <col min="17" max="17" width="2.375" style="4" customWidth="1"/>
    <col min="18" max="18" width="2.125" style="4" customWidth="1"/>
    <col min="19" max="26" width="2.25390625" style="4" customWidth="1"/>
    <col min="27" max="28" width="1.875" style="4" customWidth="1"/>
    <col min="29" max="29" width="2.75390625" style="4" customWidth="1"/>
    <col min="30" max="30" width="2.375" style="4" customWidth="1"/>
    <col min="31" max="41" width="2.25390625" style="4" customWidth="1"/>
    <col min="42" max="42" width="1.625" style="4" customWidth="1"/>
    <col min="43" max="43" width="3.375" style="4" hidden="1" customWidth="1"/>
    <col min="44" max="44" width="0.2421875" style="4" hidden="1" customWidth="1"/>
    <col min="45" max="16384" width="9.125" style="4" customWidth="1"/>
  </cols>
  <sheetData>
    <row r="1" ht="12"/>
    <row r="2" spans="4:42" ht="18.75">
      <c r="D2" s="45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3"/>
      <c r="AO2" s="3"/>
      <c r="AP2" s="3"/>
    </row>
    <row r="3" spans="4:42" ht="18.75">
      <c r="D3" s="45" t="s">
        <v>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3"/>
      <c r="AO3" s="3"/>
      <c r="AP3" s="3"/>
    </row>
    <row r="4" spans="4:42" ht="18.75">
      <c r="D4" s="45" t="s">
        <v>25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3"/>
      <c r="AO4" s="3"/>
      <c r="AP4" s="3"/>
    </row>
    <row r="5" spans="4:42" ht="20.25" customHeight="1" hidden="1">
      <c r="D5" s="1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4:42" ht="9.75" customHeight="1" hidden="1"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4:42" ht="9.75" customHeight="1"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4:42" ht="15.75">
      <c r="D8" s="171" t="s">
        <v>26</v>
      </c>
      <c r="E8" s="171"/>
      <c r="F8" s="171"/>
      <c r="G8" s="171"/>
      <c r="H8" s="171"/>
      <c r="I8" s="171"/>
      <c r="J8" s="171"/>
      <c r="K8" s="171"/>
      <c r="L8" s="171"/>
      <c r="M8" s="171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4:42" ht="12.75">
      <c r="D9" s="172" t="s">
        <v>27</v>
      </c>
      <c r="E9" s="172"/>
      <c r="F9" s="172"/>
      <c r="G9" s="172"/>
      <c r="H9" s="172"/>
      <c r="I9" s="172"/>
      <c r="J9" s="172"/>
      <c r="K9" s="172"/>
      <c r="L9" s="172"/>
      <c r="M9" s="172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6"/>
      <c r="Y9" s="7"/>
      <c r="Z9" s="7"/>
      <c r="AA9" s="7"/>
      <c r="AB9" s="7"/>
      <c r="AC9" s="7"/>
      <c r="AD9" s="7"/>
      <c r="AE9" s="7"/>
      <c r="AF9" s="7"/>
      <c r="AG9" s="176" t="s">
        <v>28</v>
      </c>
      <c r="AH9" s="176"/>
      <c r="AI9" s="176"/>
      <c r="AJ9" s="176"/>
      <c r="AK9" s="176"/>
      <c r="AL9" s="166"/>
      <c r="AM9" s="166"/>
      <c r="AN9" s="166"/>
      <c r="AO9" s="166"/>
      <c r="AP9" s="166"/>
    </row>
    <row r="10" spans="4:42" ht="12.75">
      <c r="D10" s="175" t="s">
        <v>81</v>
      </c>
      <c r="E10" s="175"/>
      <c r="F10" s="175"/>
      <c r="G10" s="175"/>
      <c r="H10" s="175"/>
      <c r="I10" s="175"/>
      <c r="J10" s="175"/>
      <c r="K10" s="175"/>
      <c r="L10" s="175"/>
      <c r="M10" s="61">
        <f>MENÜ!$I$20</f>
        <v>5</v>
      </c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6"/>
      <c r="Y10" s="7"/>
      <c r="Z10" s="7"/>
      <c r="AA10" s="7"/>
      <c r="AB10" s="7"/>
      <c r="AC10" s="7"/>
      <c r="AD10" s="7"/>
      <c r="AE10" s="7"/>
      <c r="AF10" s="7"/>
      <c r="AG10" s="176" t="s">
        <v>29</v>
      </c>
      <c r="AH10" s="176"/>
      <c r="AI10" s="176"/>
      <c r="AJ10" s="176"/>
      <c r="AK10" s="176"/>
      <c r="AL10" s="166"/>
      <c r="AM10" s="166"/>
      <c r="AN10" s="166"/>
      <c r="AO10" s="166"/>
      <c r="AP10" s="166"/>
    </row>
    <row r="11" spans="4:43" ht="12.75">
      <c r="D11" s="172" t="s">
        <v>30</v>
      </c>
      <c r="E11" s="172"/>
      <c r="F11" s="172"/>
      <c r="G11" s="172"/>
      <c r="H11" s="172"/>
      <c r="I11" s="172"/>
      <c r="J11" s="172"/>
      <c r="K11" s="172"/>
      <c r="L11" s="172"/>
      <c r="M11" s="172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6"/>
      <c r="Y11" s="7"/>
      <c r="Z11" s="7"/>
      <c r="AA11" s="7"/>
      <c r="AB11" s="7"/>
      <c r="AC11" s="7"/>
      <c r="AD11" s="7"/>
      <c r="AE11" s="7"/>
      <c r="AF11" s="7"/>
      <c r="AG11" s="176" t="s">
        <v>31</v>
      </c>
      <c r="AH11" s="176"/>
      <c r="AI11" s="176"/>
      <c r="AJ11" s="176"/>
      <c r="AK11" s="176"/>
      <c r="AL11" s="184"/>
      <c r="AM11" s="184"/>
      <c r="AN11" s="184"/>
      <c r="AO11" s="184"/>
      <c r="AP11" s="184"/>
      <c r="AQ11">
        <f>IF(AQ39&gt;0,AL11+AQ39,AL11)</f>
        <v>0</v>
      </c>
    </row>
    <row r="12" spans="4:42" ht="12">
      <c r="D12" s="9"/>
      <c r="E12" s="178" t="s">
        <v>32</v>
      </c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</row>
    <row r="13" spans="4:42" ht="12">
      <c r="D13" s="185" t="s">
        <v>33</v>
      </c>
      <c r="E13" s="186" t="s">
        <v>34</v>
      </c>
      <c r="F13" s="186" t="s">
        <v>35</v>
      </c>
      <c r="G13" s="186" t="s">
        <v>2</v>
      </c>
      <c r="H13" s="12">
        <v>29</v>
      </c>
      <c r="I13" s="12">
        <v>30</v>
      </c>
      <c r="J13" s="12">
        <v>1</v>
      </c>
      <c r="K13" s="12">
        <v>2</v>
      </c>
      <c r="L13" s="12">
        <v>3</v>
      </c>
      <c r="M13" s="12">
        <v>4</v>
      </c>
      <c r="N13" s="12">
        <v>5</v>
      </c>
      <c r="O13" s="12">
        <v>6</v>
      </c>
      <c r="P13" s="12">
        <v>7</v>
      </c>
      <c r="Q13" s="12">
        <v>8</v>
      </c>
      <c r="R13" s="12">
        <v>9</v>
      </c>
      <c r="S13" s="12">
        <v>10</v>
      </c>
      <c r="T13" s="12">
        <v>11</v>
      </c>
      <c r="U13" s="12">
        <v>12</v>
      </c>
      <c r="V13" s="12">
        <v>13</v>
      </c>
      <c r="W13" s="12">
        <v>14</v>
      </c>
      <c r="X13" s="12">
        <v>15</v>
      </c>
      <c r="Y13" s="12">
        <v>16</v>
      </c>
      <c r="Z13" s="12">
        <v>17</v>
      </c>
      <c r="AA13" s="12">
        <v>18</v>
      </c>
      <c r="AB13" s="12">
        <v>19</v>
      </c>
      <c r="AC13" s="12">
        <v>20</v>
      </c>
      <c r="AD13" s="12">
        <v>21</v>
      </c>
      <c r="AE13" s="12">
        <v>22</v>
      </c>
      <c r="AF13" s="12">
        <v>23</v>
      </c>
      <c r="AG13" s="12">
        <v>24</v>
      </c>
      <c r="AH13" s="12">
        <v>25</v>
      </c>
      <c r="AI13" s="12">
        <v>26</v>
      </c>
      <c r="AJ13" s="12">
        <v>27</v>
      </c>
      <c r="AK13" s="12">
        <v>28</v>
      </c>
      <c r="AL13" s="12">
        <v>29</v>
      </c>
      <c r="AM13" s="12">
        <v>30</v>
      </c>
      <c r="AN13" s="12">
        <v>31</v>
      </c>
      <c r="AO13" s="12"/>
      <c r="AP13" s="12"/>
    </row>
    <row r="14" spans="4:42" ht="21.75" customHeight="1">
      <c r="D14" s="185"/>
      <c r="E14" s="186"/>
      <c r="F14" s="186"/>
      <c r="G14" s="186"/>
      <c r="H14" s="13" t="s">
        <v>22</v>
      </c>
      <c r="I14" s="14" t="s">
        <v>23</v>
      </c>
      <c r="J14" s="14" t="s">
        <v>24</v>
      </c>
      <c r="K14" s="14" t="s">
        <v>16</v>
      </c>
      <c r="L14" s="14" t="s">
        <v>19</v>
      </c>
      <c r="M14" s="14" t="s">
        <v>20</v>
      </c>
      <c r="N14" s="14" t="s">
        <v>21</v>
      </c>
      <c r="O14" s="14" t="s">
        <v>22</v>
      </c>
      <c r="P14" s="14" t="s">
        <v>23</v>
      </c>
      <c r="Q14" s="14" t="s">
        <v>24</v>
      </c>
      <c r="R14" s="14" t="s">
        <v>16</v>
      </c>
      <c r="S14" s="14" t="s">
        <v>19</v>
      </c>
      <c r="T14" s="14" t="s">
        <v>20</v>
      </c>
      <c r="U14" s="14" t="s">
        <v>21</v>
      </c>
      <c r="V14" s="14" t="s">
        <v>22</v>
      </c>
      <c r="W14" s="14" t="s">
        <v>23</v>
      </c>
      <c r="X14" s="14" t="s">
        <v>24</v>
      </c>
      <c r="Y14" s="14" t="s">
        <v>16</v>
      </c>
      <c r="Z14" s="14" t="s">
        <v>19</v>
      </c>
      <c r="AA14" s="14" t="s">
        <v>20</v>
      </c>
      <c r="AB14" s="14" t="s">
        <v>21</v>
      </c>
      <c r="AC14" s="14" t="s">
        <v>22</v>
      </c>
      <c r="AD14" s="14" t="s">
        <v>23</v>
      </c>
      <c r="AE14" s="14" t="s">
        <v>24</v>
      </c>
      <c r="AF14" s="14" t="s">
        <v>16</v>
      </c>
      <c r="AG14" s="14" t="s">
        <v>19</v>
      </c>
      <c r="AH14" s="14" t="s">
        <v>20</v>
      </c>
      <c r="AI14" s="14" t="s">
        <v>21</v>
      </c>
      <c r="AJ14" s="14" t="s">
        <v>22</v>
      </c>
      <c r="AK14" s="14" t="s">
        <v>23</v>
      </c>
      <c r="AL14" s="14" t="s">
        <v>24</v>
      </c>
      <c r="AM14" s="14" t="s">
        <v>16</v>
      </c>
      <c r="AN14" s="14" t="s">
        <v>19</v>
      </c>
      <c r="AO14" s="14" t="s">
        <v>20</v>
      </c>
      <c r="AP14" s="14" t="s">
        <v>21</v>
      </c>
    </row>
    <row r="15" spans="4:42" ht="24.75" customHeight="1">
      <c r="D15" s="10" t="s">
        <v>36</v>
      </c>
      <c r="E15" s="15"/>
      <c r="F15" s="15"/>
      <c r="G15" s="15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17"/>
      <c r="AA15" s="117"/>
      <c r="AB15" s="117"/>
      <c r="AC15" s="16"/>
      <c r="AD15" s="16"/>
      <c r="AE15" s="16"/>
      <c r="AF15" s="16"/>
      <c r="AG15" s="16"/>
      <c r="AH15" s="16"/>
      <c r="AI15" s="16"/>
      <c r="AJ15" s="16"/>
      <c r="AK15" s="117"/>
      <c r="AL15" s="16"/>
      <c r="AM15" s="16"/>
      <c r="AN15" s="16"/>
      <c r="AO15" s="16"/>
      <c r="AP15" s="16"/>
    </row>
    <row r="16" spans="4:42" ht="12" hidden="1">
      <c r="D16" s="10"/>
      <c r="E16" s="18"/>
      <c r="F16" s="18"/>
      <c r="G16" s="18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19"/>
    </row>
    <row r="17" spans="4:42" ht="12" hidden="1">
      <c r="D17" s="10"/>
      <c r="E17" s="18"/>
      <c r="F17" s="18"/>
      <c r="G17" s="18"/>
      <c r="H17" s="7">
        <f>SUM(H15:L15)</f>
        <v>0</v>
      </c>
      <c r="I17" s="7">
        <f>H17-L15</f>
        <v>0</v>
      </c>
      <c r="J17" s="7">
        <f>I17-K15</f>
        <v>0</v>
      </c>
      <c r="K17" s="7">
        <f>J17-J15</f>
        <v>0</v>
      </c>
      <c r="L17" s="7">
        <f>K17-I15</f>
        <v>0</v>
      </c>
      <c r="M17" s="7"/>
      <c r="N17" s="7"/>
      <c r="O17" s="7">
        <f>SUM(O15:S15)</f>
        <v>0</v>
      </c>
      <c r="P17" s="7">
        <f>O17-S15</f>
        <v>0</v>
      </c>
      <c r="Q17" s="7">
        <f>P17-R15</f>
        <v>0</v>
      </c>
      <c r="R17" s="7">
        <f>Q17-Q15</f>
        <v>0</v>
      </c>
      <c r="S17" s="7">
        <f>R17-P15</f>
        <v>0</v>
      </c>
      <c r="T17" s="7"/>
      <c r="U17" s="7"/>
      <c r="V17" s="7">
        <f>SUM(V15:Z15)</f>
        <v>0</v>
      </c>
      <c r="W17" s="7">
        <f>V17-Z15</f>
        <v>0</v>
      </c>
      <c r="X17" s="7">
        <f>W17-Y15</f>
        <v>0</v>
      </c>
      <c r="Y17" s="7">
        <f>X17-X15</f>
        <v>0</v>
      </c>
      <c r="Z17" s="7">
        <f>Y17-W15</f>
        <v>0</v>
      </c>
      <c r="AA17" s="7"/>
      <c r="AB17" s="7"/>
      <c r="AC17" s="7">
        <f>SUM(AC15:AG15)</f>
        <v>0</v>
      </c>
      <c r="AD17" s="7">
        <f>AC17-AG15</f>
        <v>0</v>
      </c>
      <c r="AE17" s="7">
        <f>AD17-AF15</f>
        <v>0</v>
      </c>
      <c r="AF17" s="7">
        <f>AE17-AE15</f>
        <v>0</v>
      </c>
      <c r="AG17" s="7">
        <f>AF17-AD15</f>
        <v>0</v>
      </c>
      <c r="AH17" s="7"/>
      <c r="AI17" s="7"/>
      <c r="AJ17" s="7">
        <f>SUM(AJ15:AN15)</f>
        <v>0</v>
      </c>
      <c r="AK17" s="7">
        <f>AJ17-AN15</f>
        <v>0</v>
      </c>
      <c r="AL17" s="7">
        <f>AK17-AM15</f>
        <v>0</v>
      </c>
      <c r="AM17" s="7">
        <f>AL17-AL15</f>
        <v>0</v>
      </c>
      <c r="AN17" s="7">
        <f>AM17-AK15</f>
        <v>0</v>
      </c>
      <c r="AO17" s="7"/>
      <c r="AP17" s="19"/>
    </row>
    <row r="18" spans="4:42" ht="12" hidden="1">
      <c r="D18" s="10"/>
      <c r="E18" s="18"/>
      <c r="F18" s="18"/>
      <c r="G18" s="18"/>
      <c r="H18" s="7">
        <f>H17</f>
        <v>0</v>
      </c>
      <c r="I18" s="7">
        <f>H18</f>
        <v>0</v>
      </c>
      <c r="J18" s="7">
        <f>I18</f>
        <v>0</v>
      </c>
      <c r="K18" s="7">
        <f>J18</f>
        <v>0</v>
      </c>
      <c r="L18" s="7">
        <f>K18</f>
        <v>0</v>
      </c>
      <c r="M18" s="7"/>
      <c r="N18" s="7"/>
      <c r="O18" s="7">
        <f>O17</f>
        <v>0</v>
      </c>
      <c r="P18" s="7">
        <f>O18</f>
        <v>0</v>
      </c>
      <c r="Q18" s="7">
        <f>P18</f>
        <v>0</v>
      </c>
      <c r="R18" s="7">
        <f>Q18</f>
        <v>0</v>
      </c>
      <c r="S18" s="7">
        <f>R18</f>
        <v>0</v>
      </c>
      <c r="T18" s="7"/>
      <c r="U18" s="7"/>
      <c r="V18" s="7">
        <f>V17</f>
        <v>0</v>
      </c>
      <c r="W18" s="7">
        <f>V18</f>
        <v>0</v>
      </c>
      <c r="X18" s="7">
        <f>W18</f>
        <v>0</v>
      </c>
      <c r="Y18" s="7">
        <f>X18</f>
        <v>0</v>
      </c>
      <c r="Z18" s="7">
        <f>Y18</f>
        <v>0</v>
      </c>
      <c r="AA18" s="7"/>
      <c r="AB18" s="7"/>
      <c r="AC18" s="7">
        <f>AC17</f>
        <v>0</v>
      </c>
      <c r="AD18" s="7">
        <f>AC18</f>
        <v>0</v>
      </c>
      <c r="AE18" s="7">
        <f>AD18</f>
        <v>0</v>
      </c>
      <c r="AF18" s="7">
        <f>AE18</f>
        <v>0</v>
      </c>
      <c r="AG18" s="7">
        <f>AF18</f>
        <v>0</v>
      </c>
      <c r="AH18" s="7"/>
      <c r="AI18" s="7"/>
      <c r="AJ18" s="7">
        <f>AJ17</f>
        <v>0</v>
      </c>
      <c r="AK18" s="7">
        <f>AJ18</f>
        <v>0</v>
      </c>
      <c r="AL18" s="7">
        <f>AK18</f>
        <v>0</v>
      </c>
      <c r="AM18" s="7">
        <f>AL18</f>
        <v>0</v>
      </c>
      <c r="AN18" s="7">
        <f>AM18</f>
        <v>0</v>
      </c>
      <c r="AO18" s="7"/>
      <c r="AP18" s="19"/>
    </row>
    <row r="19" spans="4:42" s="21" customFormat="1" ht="12" hidden="1">
      <c r="D19" s="47"/>
      <c r="E19" s="9"/>
      <c r="F19" s="9"/>
      <c r="G19" s="9"/>
      <c r="H19" s="28">
        <f>IF(H18-H20&lt;H15,H18-H20,H15)</f>
        <v>0</v>
      </c>
      <c r="I19" s="28">
        <f>IF(I18-I20-H19&lt;I15,I18-I20-H19,I15)</f>
        <v>0</v>
      </c>
      <c r="J19" s="28">
        <f>IF(J18-J20-H19-I19&lt;J15,J18-J20-H19-I19,J15)</f>
        <v>0</v>
      </c>
      <c r="K19" s="28">
        <f>IF(K18-K20-H19-I19-J19&lt;K15,K18-K20-H19-I19-J19,K15)</f>
        <v>0</v>
      </c>
      <c r="L19" s="28">
        <f>IF(L18-L20-H19-I19-J19-K19&lt;L15,L18-L20-H19-I19-J19-K19,L15)</f>
        <v>0</v>
      </c>
      <c r="M19" s="28"/>
      <c r="N19" s="28"/>
      <c r="O19" s="28">
        <f>IF(O18-O20&lt;O15,O18-O20,O15)</f>
        <v>0</v>
      </c>
      <c r="P19" s="28">
        <f>IF(P18-P20-O19&lt;P15,P18-P20-O19,P15)</f>
        <v>0</v>
      </c>
      <c r="Q19" s="28">
        <f>IF(Q18-Q20-O19-P19&lt;Q15,Q18-Q20-O19-P19,Q15)</f>
        <v>0</v>
      </c>
      <c r="R19" s="28">
        <f>IF(R18-R20-O19-P19-Q19&lt;R15,R18-R20-O19-P19-Q19,R15)</f>
        <v>0</v>
      </c>
      <c r="S19" s="28">
        <f>IF(S18-S20-O19-P19-Q19-R19&lt;S15,S18-S20-O19-P19-Q19-R19,S15)</f>
        <v>0</v>
      </c>
      <c r="T19" s="28"/>
      <c r="U19" s="28"/>
      <c r="V19" s="28">
        <f>IF(V18-V20&lt;V15,V18-V20,V15)</f>
        <v>0</v>
      </c>
      <c r="W19" s="28">
        <f>IF(W18-W20-V19&lt;W15,W18-W20-V19,W15)</f>
        <v>0</v>
      </c>
      <c r="X19" s="28">
        <f>IF(X18-X20-V19-W19&lt;X15,X18-X20-V19-W19,X15)</f>
        <v>0</v>
      </c>
      <c r="Y19" s="28">
        <f>IF(Y18-Y20-V19-W19-X19&lt;Y15,Y18-Y20-V19-W19-X19,Y15)</f>
        <v>0</v>
      </c>
      <c r="Z19" s="28">
        <f>IF(Z18-Z20-V19-W19-X19-Y19&lt;Z15,Z18-Z20-V19-W19-X19-Y19,Z15)</f>
        <v>0</v>
      </c>
      <c r="AA19" s="28"/>
      <c r="AB19" s="28"/>
      <c r="AC19" s="28">
        <f>IF(AC18-AC20&lt;AC15,AC18-AC20,AC15)</f>
        <v>0</v>
      </c>
      <c r="AD19" s="28">
        <f>IF(AD18-AD20-AC19&lt;AD15,AD18-AD20-AC19,AD15)</f>
        <v>0</v>
      </c>
      <c r="AE19" s="28">
        <f>IF(AE18-AE20-AC19-AD19&lt;AE15,AE18-AE20-AC19-AD19,AE15)</f>
        <v>0</v>
      </c>
      <c r="AF19" s="28">
        <f>IF(AF18-AF20-AC19-AD19-AE19&lt;AF15,AF18-AF20-AC19-AD19-AE19,AF15)</f>
        <v>0</v>
      </c>
      <c r="AG19" s="28">
        <f>IF(AG18-AG20-AC19-AD19-AE19-AF19&lt;AG15,AG18-AG20-AC19-AD19-AE19-AF19,AG15)</f>
        <v>0</v>
      </c>
      <c r="AH19" s="28"/>
      <c r="AI19" s="28"/>
      <c r="AJ19" s="28">
        <f>IF(AJ18-AJ20&lt;AJ15,AJ18-AJ20,AJ15)</f>
        <v>0</v>
      </c>
      <c r="AK19" s="28">
        <f>IF(AK18-AK20-AJ19&lt;AK15,AK18-AK20-AJ19,AK15)</f>
        <v>0</v>
      </c>
      <c r="AL19" s="28">
        <f>IF(AL18-AL20-AJ19-AK19&lt;AL15,AL18-AL20-AJ19-AK19,AL15)</f>
        <v>0</v>
      </c>
      <c r="AM19" s="28">
        <f>IF(AM18-AM20-AJ19-AK19-AL19&lt;AM15,AM18-AM20-AJ19-AK19-AL19,AM15)</f>
        <v>0</v>
      </c>
      <c r="AN19" s="28">
        <f>IF(AN18-AN20-AJ19-AK19-AL19-AM19&lt;AN15,AN18-AN20-AJ19-AK19-AL19-AM19,AN15)</f>
        <v>0</v>
      </c>
      <c r="AO19" s="28"/>
      <c r="AP19" s="48"/>
    </row>
    <row r="20" spans="4:42" ht="12" hidden="1">
      <c r="D20" s="10"/>
      <c r="E20" s="18"/>
      <c r="F20" s="18"/>
      <c r="G20" s="18"/>
      <c r="H20" s="28">
        <f>AQ11</f>
        <v>0</v>
      </c>
      <c r="I20" s="28">
        <f aca="true" t="shared" si="0" ref="I20:AN20">H20</f>
        <v>0</v>
      </c>
      <c r="J20" s="28">
        <f t="shared" si="0"/>
        <v>0</v>
      </c>
      <c r="K20" s="28">
        <f t="shared" si="0"/>
        <v>0</v>
      </c>
      <c r="L20" s="28">
        <f t="shared" si="0"/>
        <v>0</v>
      </c>
      <c r="M20" s="28">
        <f t="shared" si="0"/>
        <v>0</v>
      </c>
      <c r="N20" s="28">
        <f t="shared" si="0"/>
        <v>0</v>
      </c>
      <c r="O20" s="28">
        <f t="shared" si="0"/>
        <v>0</v>
      </c>
      <c r="P20" s="28">
        <f t="shared" si="0"/>
        <v>0</v>
      </c>
      <c r="Q20" s="28">
        <f t="shared" si="0"/>
        <v>0</v>
      </c>
      <c r="R20" s="28">
        <f t="shared" si="0"/>
        <v>0</v>
      </c>
      <c r="S20" s="28">
        <f t="shared" si="0"/>
        <v>0</v>
      </c>
      <c r="T20" s="28">
        <f t="shared" si="0"/>
        <v>0</v>
      </c>
      <c r="U20" s="28">
        <f t="shared" si="0"/>
        <v>0</v>
      </c>
      <c r="V20" s="28">
        <f t="shared" si="0"/>
        <v>0</v>
      </c>
      <c r="W20" s="28">
        <f t="shared" si="0"/>
        <v>0</v>
      </c>
      <c r="X20" s="28">
        <f t="shared" si="0"/>
        <v>0</v>
      </c>
      <c r="Y20" s="28">
        <f t="shared" si="0"/>
        <v>0</v>
      </c>
      <c r="Z20" s="28">
        <f t="shared" si="0"/>
        <v>0</v>
      </c>
      <c r="AA20" s="28">
        <f t="shared" si="0"/>
        <v>0</v>
      </c>
      <c r="AB20" s="28">
        <f t="shared" si="0"/>
        <v>0</v>
      </c>
      <c r="AC20" s="28">
        <f t="shared" si="0"/>
        <v>0</v>
      </c>
      <c r="AD20" s="28">
        <f t="shared" si="0"/>
        <v>0</v>
      </c>
      <c r="AE20" s="28">
        <f t="shared" si="0"/>
        <v>0</v>
      </c>
      <c r="AF20" s="28">
        <f t="shared" si="0"/>
        <v>0</v>
      </c>
      <c r="AG20" s="28">
        <f t="shared" si="0"/>
        <v>0</v>
      </c>
      <c r="AH20" s="28">
        <f t="shared" si="0"/>
        <v>0</v>
      </c>
      <c r="AI20" s="28">
        <f t="shared" si="0"/>
        <v>0</v>
      </c>
      <c r="AJ20" s="28">
        <f t="shared" si="0"/>
        <v>0</v>
      </c>
      <c r="AK20" s="28">
        <f t="shared" si="0"/>
        <v>0</v>
      </c>
      <c r="AL20" s="28">
        <f t="shared" si="0"/>
        <v>0</v>
      </c>
      <c r="AM20" s="28">
        <f t="shared" si="0"/>
        <v>0</v>
      </c>
      <c r="AN20" s="28">
        <f t="shared" si="0"/>
        <v>0</v>
      </c>
      <c r="AO20" s="7"/>
      <c r="AP20" s="19"/>
    </row>
    <row r="21" spans="4:42" ht="12" hidden="1">
      <c r="D21" s="10"/>
      <c r="E21" s="18"/>
      <c r="F21" s="18"/>
      <c r="G21" s="18"/>
      <c r="H21" s="28">
        <f>IF(H13="","*",H19)</f>
        <v>0</v>
      </c>
      <c r="I21" s="28">
        <f>IF(I13="","*",I19)</f>
        <v>0</v>
      </c>
      <c r="J21" s="28">
        <f>IF(J13="","*",J19)</f>
        <v>0</v>
      </c>
      <c r="K21" s="28">
        <f>IF(K13="","*",K19)</f>
        <v>0</v>
      </c>
      <c r="L21" s="28">
        <f>IF(L13="","*",L19)</f>
        <v>0</v>
      </c>
      <c r="M21" s="28" t="s">
        <v>104</v>
      </c>
      <c r="N21" s="28" t="s">
        <v>104</v>
      </c>
      <c r="O21" s="28">
        <f>IF(O13="","*",O19)</f>
        <v>0</v>
      </c>
      <c r="P21" s="28">
        <f>IF(P13="","*",P19)</f>
        <v>0</v>
      </c>
      <c r="Q21" s="28">
        <f>IF(Q13="","*",Q19)</f>
        <v>0</v>
      </c>
      <c r="R21" s="28">
        <f>IF(R13="","*",R19)</f>
        <v>0</v>
      </c>
      <c r="S21" s="28">
        <f>IF(S13="","*",S19)</f>
        <v>0</v>
      </c>
      <c r="T21" s="28" t="s">
        <v>104</v>
      </c>
      <c r="U21" s="28" t="s">
        <v>104</v>
      </c>
      <c r="V21" s="28">
        <f>IF(V13="","*",V19)</f>
        <v>0</v>
      </c>
      <c r="W21" s="28">
        <f>IF(W13="","*",W19)</f>
        <v>0</v>
      </c>
      <c r="X21" s="28">
        <f>IF(X13="","*",X19)</f>
        <v>0</v>
      </c>
      <c r="Y21" s="28">
        <f>IF(Y13="","*",Y19)</f>
        <v>0</v>
      </c>
      <c r="Z21" s="28">
        <f>IF(Z13="","*",Z19)</f>
        <v>0</v>
      </c>
      <c r="AA21" s="28" t="s">
        <v>104</v>
      </c>
      <c r="AB21" s="28" t="s">
        <v>104</v>
      </c>
      <c r="AC21" s="28">
        <f>IF(AC13="","*",AC19)</f>
        <v>0</v>
      </c>
      <c r="AD21" s="28">
        <f>IF(AD13="","*",AD19)</f>
        <v>0</v>
      </c>
      <c r="AE21" s="28">
        <f>IF(AE13="","*",AE19)</f>
        <v>0</v>
      </c>
      <c r="AF21" s="28">
        <f>IF(AF13="","*",AF19)</f>
        <v>0</v>
      </c>
      <c r="AG21" s="28">
        <f>IF(AG13="","*",AG19)</f>
        <v>0</v>
      </c>
      <c r="AH21" s="28" t="s">
        <v>104</v>
      </c>
      <c r="AI21" s="28" t="s">
        <v>104</v>
      </c>
      <c r="AJ21" s="28">
        <f>IF(AJ13="","*",AJ19)</f>
        <v>0</v>
      </c>
      <c r="AK21" s="28">
        <f>IF(AK13="","*",AK19)</f>
        <v>0</v>
      </c>
      <c r="AL21" s="28">
        <f>IF(AL13="","*",AL19)</f>
        <v>0</v>
      </c>
      <c r="AM21" s="28">
        <f>IF(AM13="","*",AM19)</f>
        <v>0</v>
      </c>
      <c r="AN21" s="28">
        <f>IF(AN13="","*",AN19)</f>
        <v>0</v>
      </c>
      <c r="AO21" s="7" t="s">
        <v>104</v>
      </c>
      <c r="AP21" s="19" t="s">
        <v>104</v>
      </c>
    </row>
    <row r="22" spans="4:42" ht="22.5" customHeight="1">
      <c r="D22" s="20" t="s">
        <v>37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</row>
    <row r="23" spans="4:42" ht="14.25" customHeight="1"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</row>
    <row r="24" spans="3:43" ht="12">
      <c r="C24" s="7"/>
      <c r="D24" s="181" t="s">
        <v>15</v>
      </c>
      <c r="E24" s="178" t="s">
        <v>38</v>
      </c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200" t="s">
        <v>39</v>
      </c>
      <c r="AO24" s="201"/>
      <c r="AP24" s="202"/>
      <c r="AQ24" s="7"/>
    </row>
    <row r="25" spans="4:42" s="21" customFormat="1" ht="12">
      <c r="D25" s="182"/>
      <c r="E25" s="179" t="s">
        <v>40</v>
      </c>
      <c r="F25" s="179"/>
      <c r="G25" s="179"/>
      <c r="H25" s="179"/>
      <c r="I25" s="179"/>
      <c r="J25" s="179" t="s">
        <v>41</v>
      </c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80" t="s">
        <v>42</v>
      </c>
      <c r="Y25" s="180"/>
      <c r="Z25" s="180"/>
      <c r="AA25" s="180"/>
      <c r="AB25" s="180"/>
      <c r="AC25" s="180" t="s">
        <v>43</v>
      </c>
      <c r="AD25" s="180"/>
      <c r="AE25" s="180"/>
      <c r="AF25" s="180"/>
      <c r="AG25" s="180"/>
      <c r="AH25" s="180"/>
      <c r="AI25" s="179" t="s">
        <v>8</v>
      </c>
      <c r="AJ25" s="179"/>
      <c r="AK25" s="179"/>
      <c r="AL25" s="179" t="s">
        <v>44</v>
      </c>
      <c r="AM25" s="179"/>
      <c r="AN25" s="205" t="s">
        <v>45</v>
      </c>
      <c r="AO25" s="206"/>
      <c r="AP25" s="207"/>
    </row>
    <row r="26" spans="4:42" s="21" customFormat="1" ht="12.75">
      <c r="D26" s="22">
        <v>1</v>
      </c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58"/>
      <c r="Y26" s="158"/>
      <c r="Z26" s="158"/>
      <c r="AA26" s="158"/>
      <c r="AB26" s="158"/>
      <c r="AC26" s="150"/>
      <c r="AD26" s="151"/>
      <c r="AE26" s="151"/>
      <c r="AF26" s="151"/>
      <c r="AG26" s="151"/>
      <c r="AH26" s="152"/>
      <c r="AI26" s="153"/>
      <c r="AJ26" s="153"/>
      <c r="AK26" s="153"/>
      <c r="AL26" s="156"/>
      <c r="AM26" s="156"/>
      <c r="AN26" s="156"/>
      <c r="AO26" s="156"/>
      <c r="AP26" s="156"/>
    </row>
    <row r="27" spans="4:42" s="21" customFormat="1" ht="12.75">
      <c r="D27" s="42">
        <v>2</v>
      </c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58"/>
      <c r="Y27" s="158"/>
      <c r="Z27" s="158"/>
      <c r="AA27" s="158"/>
      <c r="AB27" s="158"/>
      <c r="AC27" s="150"/>
      <c r="AD27" s="151"/>
      <c r="AE27" s="151"/>
      <c r="AF27" s="151"/>
      <c r="AG27" s="151"/>
      <c r="AH27" s="152"/>
      <c r="AI27" s="287"/>
      <c r="AJ27" s="287"/>
      <c r="AK27" s="287"/>
      <c r="AL27" s="292"/>
      <c r="AM27" s="292"/>
      <c r="AN27" s="292"/>
      <c r="AO27" s="292"/>
      <c r="AP27" s="292"/>
    </row>
    <row r="28" spans="4:42" s="21" customFormat="1" ht="12.75">
      <c r="D28" s="43">
        <v>3</v>
      </c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58"/>
      <c r="Y28" s="158"/>
      <c r="Z28" s="158"/>
      <c r="AA28" s="158"/>
      <c r="AB28" s="158"/>
      <c r="AC28" s="150"/>
      <c r="AD28" s="151"/>
      <c r="AE28" s="151"/>
      <c r="AF28" s="151"/>
      <c r="AG28" s="151"/>
      <c r="AH28" s="152"/>
      <c r="AI28" s="287"/>
      <c r="AJ28" s="287"/>
      <c r="AK28" s="287"/>
      <c r="AL28" s="292"/>
      <c r="AM28" s="292"/>
      <c r="AN28" s="292"/>
      <c r="AO28" s="292"/>
      <c r="AP28" s="292"/>
    </row>
    <row r="29" spans="4:42" s="21" customFormat="1" ht="12.75">
      <c r="D29" s="43">
        <v>4</v>
      </c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58"/>
      <c r="Y29" s="158"/>
      <c r="Z29" s="158"/>
      <c r="AA29" s="158"/>
      <c r="AB29" s="158"/>
      <c r="AC29" s="150"/>
      <c r="AD29" s="151"/>
      <c r="AE29" s="151"/>
      <c r="AF29" s="151"/>
      <c r="AG29" s="151"/>
      <c r="AH29" s="152"/>
      <c r="AI29" s="287"/>
      <c r="AJ29" s="287"/>
      <c r="AK29" s="287"/>
      <c r="AL29" s="292"/>
      <c r="AM29" s="292"/>
      <c r="AN29" s="292"/>
      <c r="AO29" s="292"/>
      <c r="AP29" s="292"/>
    </row>
    <row r="30" spans="4:42" s="21" customFormat="1" ht="12.75">
      <c r="D30" s="43">
        <v>5</v>
      </c>
      <c r="E30" s="300"/>
      <c r="F30" s="300"/>
      <c r="G30" s="300"/>
      <c r="H30" s="300"/>
      <c r="I30" s="300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58"/>
      <c r="Y30" s="158"/>
      <c r="Z30" s="158"/>
      <c r="AA30" s="158"/>
      <c r="AB30" s="158"/>
      <c r="AC30" s="302"/>
      <c r="AD30" s="303"/>
      <c r="AE30" s="303"/>
      <c r="AF30" s="303"/>
      <c r="AG30" s="303"/>
      <c r="AH30" s="304"/>
      <c r="AI30" s="153"/>
      <c r="AJ30" s="153"/>
      <c r="AK30" s="153"/>
      <c r="AL30" s="156"/>
      <c r="AM30" s="156"/>
      <c r="AN30" s="156"/>
      <c r="AO30" s="156"/>
      <c r="AP30" s="156"/>
    </row>
    <row r="31" spans="4:42" s="21" customFormat="1" ht="12.75">
      <c r="D31" s="43">
        <v>6</v>
      </c>
      <c r="E31" s="272"/>
      <c r="F31" s="273"/>
      <c r="G31" s="273"/>
      <c r="H31" s="273"/>
      <c r="I31" s="274"/>
      <c r="J31" s="300"/>
      <c r="K31" s="300"/>
      <c r="L31" s="300"/>
      <c r="M31" s="300"/>
      <c r="N31" s="300"/>
      <c r="O31" s="300"/>
      <c r="P31" s="300"/>
      <c r="Q31" s="300"/>
      <c r="R31" s="300"/>
      <c r="S31" s="300"/>
      <c r="T31" s="300"/>
      <c r="U31" s="300"/>
      <c r="V31" s="300"/>
      <c r="W31" s="300"/>
      <c r="X31" s="158"/>
      <c r="Y31" s="158"/>
      <c r="Z31" s="158"/>
      <c r="AA31" s="158"/>
      <c r="AB31" s="150"/>
      <c r="AC31" s="263"/>
      <c r="AD31" s="264"/>
      <c r="AE31" s="264"/>
      <c r="AF31" s="264"/>
      <c r="AG31" s="264"/>
      <c r="AH31" s="265"/>
      <c r="AI31" s="149"/>
      <c r="AJ31" s="147"/>
      <c r="AK31" s="291"/>
      <c r="AL31" s="292"/>
      <c r="AM31" s="292"/>
      <c r="AN31" s="292"/>
      <c r="AO31" s="292"/>
      <c r="AP31" s="292"/>
    </row>
    <row r="32" spans="4:42" s="21" customFormat="1" ht="12.75" customHeight="1">
      <c r="D32" s="43">
        <v>7</v>
      </c>
      <c r="E32" s="272"/>
      <c r="F32" s="273"/>
      <c r="G32" s="273"/>
      <c r="H32" s="273"/>
      <c r="I32" s="274"/>
      <c r="J32" s="300"/>
      <c r="K32" s="300"/>
      <c r="L32" s="300"/>
      <c r="M32" s="300"/>
      <c r="N32" s="300"/>
      <c r="O32" s="300"/>
      <c r="P32" s="300"/>
      <c r="Q32" s="300"/>
      <c r="R32" s="300"/>
      <c r="S32" s="300"/>
      <c r="T32" s="300"/>
      <c r="U32" s="300"/>
      <c r="V32" s="300"/>
      <c r="W32" s="300"/>
      <c r="X32" s="158"/>
      <c r="Y32" s="158"/>
      <c r="Z32" s="158"/>
      <c r="AA32" s="158"/>
      <c r="AB32" s="158"/>
      <c r="AC32" s="263"/>
      <c r="AD32" s="264"/>
      <c r="AE32" s="264"/>
      <c r="AF32" s="264"/>
      <c r="AG32" s="264"/>
      <c r="AH32" s="265"/>
      <c r="AI32" s="286"/>
      <c r="AJ32" s="287"/>
      <c r="AK32" s="287"/>
      <c r="AL32" s="156"/>
      <c r="AM32" s="156"/>
      <c r="AN32" s="156"/>
      <c r="AO32" s="156"/>
      <c r="AP32" s="156"/>
    </row>
    <row r="33" spans="4:42" s="21" customFormat="1" ht="12.75" customHeight="1">
      <c r="D33" s="43">
        <v>8</v>
      </c>
      <c r="E33" s="301"/>
      <c r="F33" s="301"/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R33" s="301"/>
      <c r="S33" s="301"/>
      <c r="T33" s="301"/>
      <c r="U33" s="301"/>
      <c r="V33" s="301"/>
      <c r="W33" s="301"/>
      <c r="X33" s="294"/>
      <c r="Y33" s="294"/>
      <c r="Z33" s="294"/>
      <c r="AA33" s="294"/>
      <c r="AB33" s="294"/>
      <c r="AC33" s="288"/>
      <c r="AD33" s="289"/>
      <c r="AE33" s="289"/>
      <c r="AF33" s="289"/>
      <c r="AG33" s="289"/>
      <c r="AH33" s="290"/>
      <c r="AI33" s="287"/>
      <c r="AJ33" s="287"/>
      <c r="AK33" s="287"/>
      <c r="AL33" s="292"/>
      <c r="AM33" s="292"/>
      <c r="AN33" s="292"/>
      <c r="AO33" s="292"/>
      <c r="AP33" s="292"/>
    </row>
    <row r="34" spans="4:42" s="21" customFormat="1" ht="12.75">
      <c r="D34" s="43"/>
      <c r="E34" s="157"/>
      <c r="F34" s="188"/>
      <c r="G34" s="188"/>
      <c r="H34" s="188"/>
      <c r="I34" s="189"/>
      <c r="J34" s="157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9"/>
      <c r="X34" s="263"/>
      <c r="Y34" s="264"/>
      <c r="Z34" s="264"/>
      <c r="AA34" s="264"/>
      <c r="AB34" s="265"/>
      <c r="AC34" s="157"/>
      <c r="AD34" s="188"/>
      <c r="AE34" s="188"/>
      <c r="AF34" s="188"/>
      <c r="AG34" s="188"/>
      <c r="AH34" s="189"/>
      <c r="AI34" s="153"/>
      <c r="AJ34" s="153"/>
      <c r="AK34" s="153"/>
      <c r="AL34" s="156"/>
      <c r="AM34" s="156"/>
      <c r="AN34" s="156"/>
      <c r="AO34" s="156"/>
      <c r="AP34" s="156"/>
    </row>
    <row r="35" spans="4:42" ht="12.75">
      <c r="D35" s="43"/>
      <c r="E35" s="300"/>
      <c r="F35" s="300"/>
      <c r="G35" s="300"/>
      <c r="H35" s="300"/>
      <c r="I35" s="300"/>
      <c r="J35" s="274"/>
      <c r="K35" s="300"/>
      <c r="L35" s="300"/>
      <c r="M35" s="300"/>
      <c r="N35" s="300"/>
      <c r="O35" s="300"/>
      <c r="P35" s="300"/>
      <c r="Q35" s="300"/>
      <c r="R35" s="300"/>
      <c r="S35" s="300"/>
      <c r="T35" s="300"/>
      <c r="U35" s="300"/>
      <c r="V35" s="300"/>
      <c r="W35" s="300"/>
      <c r="X35" s="294"/>
      <c r="Y35" s="294"/>
      <c r="Z35" s="294"/>
      <c r="AA35" s="294"/>
      <c r="AB35" s="294"/>
      <c r="AC35" s="263"/>
      <c r="AD35" s="264"/>
      <c r="AE35" s="264"/>
      <c r="AF35" s="264"/>
      <c r="AG35" s="264"/>
      <c r="AH35" s="265"/>
      <c r="AI35" s="153"/>
      <c r="AJ35" s="153"/>
      <c r="AK35" s="153"/>
      <c r="AL35" s="156"/>
      <c r="AM35" s="156"/>
      <c r="AN35" s="156"/>
      <c r="AO35" s="156"/>
      <c r="AP35" s="156"/>
    </row>
    <row r="36" spans="4:42" ht="12.75">
      <c r="D36" s="43"/>
      <c r="E36" s="153"/>
      <c r="F36" s="153"/>
      <c r="G36" s="153"/>
      <c r="H36" s="153"/>
      <c r="I36" s="153"/>
      <c r="J36" s="293"/>
      <c r="K36" s="293"/>
      <c r="L36" s="293"/>
      <c r="M36" s="293"/>
      <c r="N36" s="293"/>
      <c r="O36" s="293"/>
      <c r="P36" s="293"/>
      <c r="Q36" s="293"/>
      <c r="R36" s="293"/>
      <c r="S36" s="293"/>
      <c r="T36" s="293"/>
      <c r="U36" s="293"/>
      <c r="V36" s="293"/>
      <c r="W36" s="293"/>
      <c r="X36" s="294">
        <f>IF(E36&gt;0,"Teori/Uyg.","")</f>
      </c>
      <c r="Y36" s="294"/>
      <c r="Z36" s="294"/>
      <c r="AA36" s="294"/>
      <c r="AB36" s="294"/>
      <c r="AC36" s="263"/>
      <c r="AD36" s="264"/>
      <c r="AE36" s="264"/>
      <c r="AF36" s="264"/>
      <c r="AG36" s="264"/>
      <c r="AH36" s="265"/>
      <c r="AI36" s="153"/>
      <c r="AJ36" s="153"/>
      <c r="AK36" s="153"/>
      <c r="AL36" s="156"/>
      <c r="AM36" s="156"/>
      <c r="AN36" s="156"/>
      <c r="AO36" s="156"/>
      <c r="AP36" s="156"/>
    </row>
    <row r="37" spans="4:42" ht="12.75">
      <c r="D37" s="43"/>
      <c r="E37" s="153"/>
      <c r="F37" s="153"/>
      <c r="G37" s="153"/>
      <c r="H37" s="153"/>
      <c r="I37" s="15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4">
        <f>IF(E37&gt;0,"Teori/Uyg.","")</f>
      </c>
      <c r="Y37" s="294"/>
      <c r="Z37" s="294"/>
      <c r="AA37" s="294"/>
      <c r="AB37" s="294"/>
      <c r="AC37" s="263"/>
      <c r="AD37" s="264"/>
      <c r="AE37" s="264"/>
      <c r="AF37" s="264"/>
      <c r="AG37" s="264"/>
      <c r="AH37" s="265"/>
      <c r="AI37" s="153"/>
      <c r="AJ37" s="153"/>
      <c r="AK37" s="153"/>
      <c r="AL37" s="156"/>
      <c r="AM37" s="156"/>
      <c r="AN37" s="156"/>
      <c r="AO37" s="156"/>
      <c r="AP37" s="156"/>
    </row>
    <row r="38" spans="4:42" ht="12.75">
      <c r="D38" s="44"/>
      <c r="E38" s="287"/>
      <c r="F38" s="287"/>
      <c r="G38" s="287"/>
      <c r="H38" s="287"/>
      <c r="I38" s="287"/>
      <c r="J38" s="299"/>
      <c r="K38" s="299"/>
      <c r="L38" s="299"/>
      <c r="M38" s="299"/>
      <c r="N38" s="299"/>
      <c r="O38" s="299"/>
      <c r="P38" s="299"/>
      <c r="Q38" s="299"/>
      <c r="R38" s="299"/>
      <c r="S38" s="299"/>
      <c r="T38" s="299"/>
      <c r="U38" s="299"/>
      <c r="V38" s="299"/>
      <c r="W38" s="299"/>
      <c r="X38" s="295">
        <f>IF(E38&gt;0,"Teori/Uyg.","")</f>
      </c>
      <c r="Y38" s="295"/>
      <c r="Z38" s="295"/>
      <c r="AA38" s="295"/>
      <c r="AB38" s="295"/>
      <c r="AC38" s="296"/>
      <c r="AD38" s="297"/>
      <c r="AE38" s="297"/>
      <c r="AF38" s="297"/>
      <c r="AG38" s="297"/>
      <c r="AH38" s="298"/>
      <c r="AI38" s="287"/>
      <c r="AJ38" s="287"/>
      <c r="AK38" s="287"/>
      <c r="AL38" s="292"/>
      <c r="AM38" s="292"/>
      <c r="AN38" s="292"/>
      <c r="AO38" s="292"/>
      <c r="AP38" s="292"/>
    </row>
    <row r="39" spans="4:43" ht="12.75">
      <c r="D39" s="18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7" t="s">
        <v>46</v>
      </c>
      <c r="AD39" s="188"/>
      <c r="AE39" s="188"/>
      <c r="AF39" s="188"/>
      <c r="AG39" s="188"/>
      <c r="AH39" s="189"/>
      <c r="AI39" s="162"/>
      <c r="AJ39" s="162"/>
      <c r="AK39" s="162"/>
      <c r="AL39" s="162">
        <f>SUM(AL26:AM38)</f>
        <v>0</v>
      </c>
      <c r="AM39" s="162"/>
      <c r="AN39" s="156">
        <f>SUM(AN26:AN38)</f>
        <v>0</v>
      </c>
      <c r="AO39" s="156"/>
      <c r="AP39" s="156"/>
      <c r="AQ39" s="4">
        <f>IF(AL39&gt;10,AL39-10,0)</f>
        <v>0</v>
      </c>
    </row>
    <row r="40" spans="4:43" ht="12.75" customHeight="1">
      <c r="D40" s="24" t="s">
        <v>47</v>
      </c>
      <c r="E40" s="25"/>
      <c r="F40" s="26"/>
      <c r="G40" s="22"/>
      <c r="H40" s="17">
        <v>8</v>
      </c>
      <c r="I40" s="17">
        <v>9</v>
      </c>
      <c r="J40" s="17">
        <v>10</v>
      </c>
      <c r="K40" s="17">
        <v>11</v>
      </c>
      <c r="L40" s="134">
        <v>12</v>
      </c>
      <c r="M40" s="17">
        <v>13</v>
      </c>
      <c r="N40" s="17">
        <v>14</v>
      </c>
      <c r="O40" s="17">
        <v>15</v>
      </c>
      <c r="P40" s="17">
        <v>16</v>
      </c>
      <c r="Q40" s="17">
        <v>17</v>
      </c>
      <c r="R40" s="17">
        <v>18</v>
      </c>
      <c r="S40" s="17">
        <v>19</v>
      </c>
      <c r="T40" s="17">
        <v>20</v>
      </c>
      <c r="U40" s="17">
        <v>21</v>
      </c>
      <c r="V40" s="17">
        <v>22</v>
      </c>
      <c r="W40" s="7"/>
      <c r="X40" s="7"/>
      <c r="Y40" s="7"/>
      <c r="Z40" s="7"/>
      <c r="AA40" s="7"/>
      <c r="AB40" s="7"/>
      <c r="AC40" s="7"/>
      <c r="AD40" s="7"/>
      <c r="AE40" s="160" t="s">
        <v>2</v>
      </c>
      <c r="AF40" s="160"/>
      <c r="AG40" s="160"/>
      <c r="AH40" s="7"/>
      <c r="AI40" s="7"/>
      <c r="AJ40" s="191"/>
      <c r="AK40" s="192"/>
      <c r="AL40" s="193"/>
      <c r="AM40" s="7"/>
      <c r="AN40" s="7"/>
      <c r="AO40" s="7"/>
      <c r="AP40" s="127"/>
      <c r="AQ40" s="128"/>
    </row>
    <row r="41" spans="4:43" ht="12.75" customHeight="1">
      <c r="D41" s="137" t="s">
        <v>48</v>
      </c>
      <c r="E41" s="138"/>
      <c r="F41" s="138"/>
      <c r="G41" s="139"/>
      <c r="H41" s="18"/>
      <c r="I41" s="18"/>
      <c r="J41" s="18"/>
      <c r="K41" s="18"/>
      <c r="L41" s="131"/>
      <c r="M41" s="133"/>
      <c r="N41" s="125"/>
      <c r="O41" s="18"/>
      <c r="P41" s="18"/>
      <c r="Q41" s="18"/>
      <c r="R41" s="18"/>
      <c r="S41" s="18"/>
      <c r="T41" s="18"/>
      <c r="U41" s="18"/>
      <c r="V41" s="18"/>
      <c r="W41" s="7"/>
      <c r="X41" s="28" t="s">
        <v>49</v>
      </c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127"/>
      <c r="AQ41" s="128"/>
    </row>
    <row r="42" spans="4:43" ht="12.75" customHeight="1">
      <c r="D42" s="137" t="s">
        <v>50</v>
      </c>
      <c r="E42" s="138"/>
      <c r="F42" s="138"/>
      <c r="G42" s="139"/>
      <c r="H42" s="125"/>
      <c r="I42" s="125"/>
      <c r="J42" s="18"/>
      <c r="K42" s="18"/>
      <c r="L42" s="18"/>
      <c r="M42" s="130"/>
      <c r="N42" s="18"/>
      <c r="O42" s="18"/>
      <c r="P42" s="18"/>
      <c r="Q42" s="18"/>
      <c r="R42" s="18"/>
      <c r="S42" s="18"/>
      <c r="T42" s="18"/>
      <c r="U42" s="18"/>
      <c r="V42" s="18"/>
      <c r="W42" s="7"/>
      <c r="X42" s="7"/>
      <c r="Y42" s="28" t="s">
        <v>51</v>
      </c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127"/>
      <c r="AQ42" s="128"/>
    </row>
    <row r="43" spans="4:43" ht="12">
      <c r="D43" s="137" t="s">
        <v>52</v>
      </c>
      <c r="E43" s="138"/>
      <c r="F43" s="138"/>
      <c r="G43" s="139"/>
      <c r="H43" s="125"/>
      <c r="I43" s="125"/>
      <c r="J43" s="18"/>
      <c r="K43" s="18"/>
      <c r="L43" s="127"/>
      <c r="M43" s="130"/>
      <c r="N43" s="18"/>
      <c r="O43" s="18"/>
      <c r="P43" s="18"/>
      <c r="Q43" s="18"/>
      <c r="R43" s="18"/>
      <c r="S43" s="18"/>
      <c r="T43" s="18"/>
      <c r="U43" s="18"/>
      <c r="V43" s="18"/>
      <c r="W43" s="29"/>
      <c r="X43" s="29" t="s">
        <v>53</v>
      </c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126"/>
      <c r="AQ43" s="128"/>
    </row>
    <row r="44" spans="4:43" ht="12">
      <c r="D44" s="137" t="s">
        <v>54</v>
      </c>
      <c r="E44" s="138"/>
      <c r="F44" s="138"/>
      <c r="G44" s="139"/>
      <c r="H44" s="125"/>
      <c r="I44" s="125"/>
      <c r="J44" s="18"/>
      <c r="K44" s="18"/>
      <c r="L44" s="18"/>
      <c r="M44" s="133"/>
      <c r="N44" s="125"/>
      <c r="O44" s="18"/>
      <c r="P44" s="18"/>
      <c r="Q44" s="18"/>
      <c r="R44" s="18"/>
      <c r="S44" s="18"/>
      <c r="T44" s="18"/>
      <c r="U44" s="18"/>
      <c r="V44" s="18"/>
      <c r="W44" s="29"/>
      <c r="X44" s="29"/>
      <c r="Y44" s="29" t="s">
        <v>55</v>
      </c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126"/>
      <c r="AQ44" s="128"/>
    </row>
    <row r="45" spans="4:43" ht="12">
      <c r="D45" s="137" t="s">
        <v>56</v>
      </c>
      <c r="E45" s="138"/>
      <c r="F45" s="138"/>
      <c r="G45" s="139"/>
      <c r="H45" s="18"/>
      <c r="I45" s="18"/>
      <c r="J45" s="18"/>
      <c r="K45" s="18"/>
      <c r="L45" s="18"/>
      <c r="M45" s="133"/>
      <c r="N45" s="125"/>
      <c r="O45" s="18"/>
      <c r="P45" s="18"/>
      <c r="Q45" s="18"/>
      <c r="R45" s="18"/>
      <c r="S45" s="18"/>
      <c r="T45" s="18"/>
      <c r="U45" s="18"/>
      <c r="V45" s="18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126"/>
      <c r="AQ45" s="128"/>
    </row>
    <row r="46" spans="4:43" ht="12">
      <c r="D46" s="137" t="s">
        <v>57</v>
      </c>
      <c r="E46" s="138"/>
      <c r="F46" s="138"/>
      <c r="G46" s="139"/>
      <c r="H46" s="18"/>
      <c r="I46" s="18"/>
      <c r="J46" s="18"/>
      <c r="K46" s="132"/>
      <c r="L46" s="127"/>
      <c r="M46" s="130"/>
      <c r="N46" s="18"/>
      <c r="O46" s="18"/>
      <c r="P46" s="18"/>
      <c r="Q46" s="18"/>
      <c r="R46" s="18"/>
      <c r="S46" s="18"/>
      <c r="T46" s="18"/>
      <c r="U46" s="18"/>
      <c r="V46" s="18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126"/>
      <c r="AQ46" s="128"/>
    </row>
    <row r="47" spans="4:43" ht="12">
      <c r="D47" s="137" t="s">
        <v>58</v>
      </c>
      <c r="E47" s="138"/>
      <c r="F47" s="138"/>
      <c r="G47" s="139"/>
      <c r="H47" s="18"/>
      <c r="I47" s="18"/>
      <c r="J47" s="18"/>
      <c r="K47" s="18"/>
      <c r="L47" s="18"/>
      <c r="M47" s="130"/>
      <c r="N47" s="18"/>
      <c r="O47" s="18"/>
      <c r="P47" s="18"/>
      <c r="Q47" s="18"/>
      <c r="R47" s="18"/>
      <c r="S47" s="18"/>
      <c r="T47" s="18"/>
      <c r="U47" s="18"/>
      <c r="V47" s="18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126"/>
      <c r="AQ47" s="128"/>
    </row>
    <row r="48" spans="4:43" ht="9" customHeight="1">
      <c r="D48" s="28"/>
      <c r="E48" s="28"/>
      <c r="F48" s="28"/>
      <c r="G48" s="28"/>
      <c r="H48" s="7"/>
      <c r="I48" s="7"/>
      <c r="J48" s="7"/>
      <c r="K48" s="40"/>
      <c r="L48" s="129"/>
      <c r="M48" s="7"/>
      <c r="N48" s="7"/>
      <c r="O48" s="7"/>
      <c r="P48" s="7"/>
      <c r="Q48" s="7"/>
      <c r="R48" s="7"/>
      <c r="S48" s="7"/>
      <c r="T48" s="7"/>
      <c r="U48" s="7"/>
      <c r="V48" s="7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126"/>
      <c r="AQ48" s="128"/>
    </row>
    <row r="49" spans="4:43" ht="12.75" customHeight="1">
      <c r="D49" s="140" t="s">
        <v>59</v>
      </c>
      <c r="E49" s="140"/>
      <c r="F49" s="194" t="s">
        <v>60</v>
      </c>
      <c r="G49" s="195"/>
      <c r="H49" s="195"/>
      <c r="I49" s="195"/>
      <c r="J49" s="195"/>
      <c r="K49" s="195"/>
      <c r="L49" s="196"/>
      <c r="M49" s="197" t="s">
        <v>61</v>
      </c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62" t="s">
        <v>62</v>
      </c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28"/>
    </row>
    <row r="50" spans="4:42" ht="12" customHeight="1">
      <c r="D50" s="140"/>
      <c r="E50" s="140"/>
      <c r="F50" s="141" t="s">
        <v>63</v>
      </c>
      <c r="G50" s="142"/>
      <c r="H50" s="142"/>
      <c r="I50" s="142"/>
      <c r="J50" s="142"/>
      <c r="K50" s="142"/>
      <c r="L50" s="143"/>
      <c r="M50" s="159" t="s">
        <v>64</v>
      </c>
      <c r="N50" s="159"/>
      <c r="O50" s="159"/>
      <c r="P50" s="159"/>
      <c r="Q50" s="164" t="s">
        <v>65</v>
      </c>
      <c r="R50" s="164"/>
      <c r="S50" s="164"/>
      <c r="T50" s="164"/>
      <c r="U50" s="159" t="s">
        <v>66</v>
      </c>
      <c r="V50" s="159"/>
      <c r="W50" s="159"/>
      <c r="X50" s="159"/>
      <c r="Y50" s="159" t="s">
        <v>67</v>
      </c>
      <c r="Z50" s="159"/>
      <c r="AA50" s="159"/>
      <c r="AB50" s="159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  <c r="AN50" s="162"/>
      <c r="AO50" s="162"/>
      <c r="AP50" s="162"/>
    </row>
    <row r="51" spans="4:42" ht="12.75" customHeight="1">
      <c r="D51" s="140"/>
      <c r="E51" s="140"/>
      <c r="F51" s="18" t="s">
        <v>22</v>
      </c>
      <c r="G51" s="18" t="s">
        <v>23</v>
      </c>
      <c r="H51" s="18" t="s">
        <v>24</v>
      </c>
      <c r="I51" s="18" t="s">
        <v>16</v>
      </c>
      <c r="J51" s="18" t="s">
        <v>19</v>
      </c>
      <c r="K51" s="18" t="s">
        <v>20</v>
      </c>
      <c r="L51" s="18" t="s">
        <v>21</v>
      </c>
      <c r="M51" s="165" t="s">
        <v>7</v>
      </c>
      <c r="N51" s="165"/>
      <c r="O51" s="165" t="s">
        <v>68</v>
      </c>
      <c r="P51" s="165"/>
      <c r="Q51" s="165" t="s">
        <v>7</v>
      </c>
      <c r="R51" s="165"/>
      <c r="S51" s="165" t="s">
        <v>68</v>
      </c>
      <c r="T51" s="165"/>
      <c r="U51" s="165" t="s">
        <v>7</v>
      </c>
      <c r="V51" s="165"/>
      <c r="W51" s="165" t="s">
        <v>68</v>
      </c>
      <c r="X51" s="165"/>
      <c r="Y51" s="165" t="s">
        <v>7</v>
      </c>
      <c r="Z51" s="165"/>
      <c r="AA51" s="165" t="s">
        <v>68</v>
      </c>
      <c r="AB51" s="165"/>
      <c r="AC51" s="194"/>
      <c r="AD51" s="195"/>
      <c r="AE51" s="195"/>
      <c r="AF51" s="195"/>
      <c r="AG51" s="195"/>
      <c r="AH51" s="195"/>
      <c r="AI51" s="195"/>
      <c r="AJ51" s="195"/>
      <c r="AK51" s="195"/>
      <c r="AL51" s="195"/>
      <c r="AM51" s="195"/>
      <c r="AN51" s="195"/>
      <c r="AO51" s="195"/>
      <c r="AP51" s="196"/>
    </row>
    <row r="52" spans="4:42" ht="12.75" customHeight="1">
      <c r="D52" s="162">
        <v>1</v>
      </c>
      <c r="E52" s="162"/>
      <c r="F52" s="18"/>
      <c r="G52" s="18"/>
      <c r="H52" s="18"/>
      <c r="I52" s="18"/>
      <c r="J52" s="18"/>
      <c r="K52" s="18"/>
      <c r="L52" s="18"/>
      <c r="M52" s="162"/>
      <c r="N52" s="162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282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66"/>
      <c r="AP52" s="283"/>
    </row>
    <row r="53" spans="4:42" ht="12">
      <c r="D53" s="162">
        <v>2</v>
      </c>
      <c r="E53" s="162"/>
      <c r="F53" s="18"/>
      <c r="G53" s="18"/>
      <c r="H53" s="18"/>
      <c r="I53" s="18"/>
      <c r="J53" s="18"/>
      <c r="K53" s="18"/>
      <c r="L53" s="18"/>
      <c r="M53" s="162"/>
      <c r="N53" s="162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282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  <c r="AP53" s="283"/>
    </row>
    <row r="54" spans="4:42" ht="12">
      <c r="D54" s="162">
        <v>3</v>
      </c>
      <c r="E54" s="162"/>
      <c r="F54" s="118"/>
      <c r="G54" s="118"/>
      <c r="H54" s="118"/>
      <c r="I54" s="118"/>
      <c r="J54" s="118"/>
      <c r="K54" s="118"/>
      <c r="L54" s="118"/>
      <c r="M54" s="162"/>
      <c r="N54" s="162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282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283"/>
    </row>
    <row r="55" spans="4:42" ht="12">
      <c r="D55" s="162">
        <v>4</v>
      </c>
      <c r="E55" s="162"/>
      <c r="F55" s="18"/>
      <c r="G55" s="18"/>
      <c r="H55" s="18"/>
      <c r="I55" s="18"/>
      <c r="J55" s="18"/>
      <c r="K55" s="18"/>
      <c r="L55" s="18"/>
      <c r="M55" s="162"/>
      <c r="N55" s="162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282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66"/>
      <c r="AP55" s="283"/>
    </row>
    <row r="56" spans="4:42" ht="12">
      <c r="D56" s="162">
        <v>5</v>
      </c>
      <c r="E56" s="162"/>
      <c r="F56" s="18"/>
      <c r="G56" s="18"/>
      <c r="H56" s="18"/>
      <c r="I56" s="18"/>
      <c r="J56" s="18"/>
      <c r="K56" s="18"/>
      <c r="L56" s="18"/>
      <c r="M56" s="162"/>
      <c r="N56" s="162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282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66"/>
      <c r="AP56" s="283"/>
    </row>
    <row r="57" spans="3:43" ht="12.75">
      <c r="C57" s="7"/>
      <c r="D57" s="7"/>
      <c r="E57" s="7"/>
      <c r="F57" s="7"/>
      <c r="G57" s="7"/>
      <c r="H57" s="148" t="s">
        <v>70</v>
      </c>
      <c r="I57" s="148"/>
      <c r="J57" s="148"/>
      <c r="K57" s="148"/>
      <c r="L57" s="145"/>
      <c r="M57" s="146"/>
      <c r="N57" s="146"/>
      <c r="O57" s="149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291"/>
      <c r="AC57" s="284"/>
      <c r="AD57" s="184"/>
      <c r="AE57" s="184"/>
      <c r="AF57" s="184"/>
      <c r="AG57" s="184"/>
      <c r="AH57" s="184"/>
      <c r="AI57" s="184"/>
      <c r="AJ57" s="184"/>
      <c r="AK57" s="184"/>
      <c r="AL57" s="184"/>
      <c r="AM57" s="184"/>
      <c r="AN57" s="184"/>
      <c r="AO57" s="184"/>
      <c r="AP57" s="285"/>
      <c r="AQ57" s="7"/>
    </row>
    <row r="58" spans="3:44" ht="12"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4" t="s">
        <v>100</v>
      </c>
    </row>
    <row r="59" spans="3:43" ht="12.75" customHeight="1">
      <c r="C59" s="7"/>
      <c r="D59" s="7"/>
      <c r="E59" s="7"/>
      <c r="F59" s="31" t="s">
        <v>71</v>
      </c>
      <c r="G59" s="3"/>
      <c r="H59" s="3"/>
      <c r="I59" s="3"/>
      <c r="J59" s="3"/>
      <c r="K59" s="3"/>
      <c r="L59" s="3"/>
      <c r="M59" s="3"/>
      <c r="N59" s="3"/>
      <c r="O59" s="7"/>
      <c r="P59" s="7"/>
      <c r="Q59" s="7"/>
      <c r="R59" s="7"/>
      <c r="S59" s="7"/>
      <c r="T59" s="168"/>
      <c r="U59" s="168"/>
      <c r="V59" s="168"/>
      <c r="W59" s="168"/>
      <c r="X59" s="168"/>
      <c r="Y59" s="168"/>
      <c r="Z59" s="168"/>
      <c r="AA59" s="7"/>
      <c r="AB59" s="7"/>
      <c r="AC59" s="7"/>
      <c r="AD59" s="7"/>
      <c r="AE59" s="30" t="s">
        <v>72</v>
      </c>
      <c r="AH59" s="7"/>
      <c r="AI59" s="7"/>
      <c r="AJ59" s="7"/>
      <c r="AK59" s="7"/>
      <c r="AL59" s="7"/>
      <c r="AM59" s="7"/>
      <c r="AN59" s="7"/>
      <c r="AO59" s="7"/>
      <c r="AP59" s="7"/>
      <c r="AQ59" s="7"/>
    </row>
    <row r="60" spans="3:44" ht="12.75" customHeight="1">
      <c r="C60" s="7"/>
      <c r="D60" s="7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23"/>
      <c r="W60" s="23"/>
      <c r="X60" s="7"/>
      <c r="Y60" s="7"/>
      <c r="Z60" s="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</row>
    <row r="61" spans="3:43" ht="12"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X61" s="7"/>
      <c r="Y61" s="7"/>
      <c r="Z61" s="7"/>
      <c r="AA61" s="7"/>
      <c r="AB61" s="7"/>
      <c r="AC61" s="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7"/>
      <c r="AP61" s="7"/>
      <c r="AQ61" s="7"/>
    </row>
    <row r="62" spans="3:43" ht="12"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</row>
    <row r="63" spans="1:43" s="86" customFormat="1" ht="2.25" customHeight="1">
      <c r="A63" s="4"/>
      <c r="B63" s="4"/>
      <c r="C63" s="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</row>
    <row r="64" spans="1:37" s="86" customFormat="1" ht="12" hidden="1">
      <c r="A64" s="4"/>
      <c r="B64" s="4"/>
      <c r="C64" s="4"/>
      <c r="AK64" s="86" t="s">
        <v>100</v>
      </c>
    </row>
    <row r="65" spans="1:3" s="86" customFormat="1" ht="12" hidden="1">
      <c r="A65" s="4"/>
      <c r="B65" s="4"/>
      <c r="C65" s="4"/>
    </row>
    <row r="66" spans="1:3" s="86" customFormat="1" ht="12">
      <c r="A66" s="4"/>
      <c r="B66" s="4"/>
      <c r="C66" s="4"/>
    </row>
    <row r="67" spans="1:3" s="86" customFormat="1" ht="12">
      <c r="A67" s="4"/>
      <c r="B67" s="4"/>
      <c r="C67" s="4"/>
    </row>
    <row r="68" spans="1:3" s="86" customFormat="1" ht="12">
      <c r="A68" s="4"/>
      <c r="B68" s="4"/>
      <c r="C68" s="4"/>
    </row>
    <row r="69" spans="1:3" s="86" customFormat="1" ht="12">
      <c r="A69" s="4"/>
      <c r="B69" s="4"/>
      <c r="C69" s="4"/>
    </row>
    <row r="70" spans="1:3" s="86" customFormat="1" ht="12">
      <c r="A70" s="4"/>
      <c r="B70" s="4"/>
      <c r="C70" s="4"/>
    </row>
    <row r="71" spans="1:3" s="86" customFormat="1" ht="12">
      <c r="A71" s="4"/>
      <c r="B71" s="4"/>
      <c r="C71" s="4"/>
    </row>
    <row r="72" spans="1:3" s="86" customFormat="1" ht="12">
      <c r="A72" s="4"/>
      <c r="B72" s="4"/>
      <c r="C72" s="4"/>
    </row>
    <row r="73" spans="1:3" s="86" customFormat="1" ht="12">
      <c r="A73" s="4"/>
      <c r="B73" s="4"/>
      <c r="C73" s="4"/>
    </row>
    <row r="74" spans="1:3" s="86" customFormat="1" ht="12">
      <c r="A74" s="4"/>
      <c r="B74" s="4"/>
      <c r="C74" s="4"/>
    </row>
    <row r="75" spans="1:3" s="86" customFormat="1" ht="12">
      <c r="A75" s="4"/>
      <c r="B75" s="4"/>
      <c r="C75" s="4"/>
    </row>
    <row r="76" spans="1:3" s="86" customFormat="1" ht="12">
      <c r="A76" s="4"/>
      <c r="B76" s="4"/>
      <c r="C76" s="4"/>
    </row>
    <row r="77" spans="1:3" s="86" customFormat="1" ht="12">
      <c r="A77" s="4"/>
      <c r="B77" s="4"/>
      <c r="C77" s="4"/>
    </row>
    <row r="78" spans="1:3" s="86" customFormat="1" ht="12">
      <c r="A78" s="4"/>
      <c r="B78" s="4"/>
      <c r="C78" s="4"/>
    </row>
    <row r="79" spans="1:3" s="86" customFormat="1" ht="12">
      <c r="A79" s="4"/>
      <c r="B79" s="4"/>
      <c r="C79" s="4"/>
    </row>
    <row r="80" spans="1:3" s="86" customFormat="1" ht="12">
      <c r="A80" s="4"/>
      <c r="B80" s="4"/>
      <c r="C80" s="4"/>
    </row>
    <row r="81" spans="1:3" s="86" customFormat="1" ht="12">
      <c r="A81" s="4"/>
      <c r="B81" s="4"/>
      <c r="C81" s="4"/>
    </row>
    <row r="82" spans="1:3" s="86" customFormat="1" ht="12">
      <c r="A82" s="4"/>
      <c r="B82" s="4"/>
      <c r="C82" s="4"/>
    </row>
    <row r="83" spans="1:3" s="86" customFormat="1" ht="12">
      <c r="A83" s="4"/>
      <c r="B83" s="4"/>
      <c r="C83" s="4"/>
    </row>
  </sheetData>
  <sheetProtection/>
  <mergeCells count="205">
    <mergeCell ref="AG9:AK9"/>
    <mergeCell ref="AL9:AP9"/>
    <mergeCell ref="D8:M8"/>
    <mergeCell ref="N8:AA8"/>
    <mergeCell ref="D9:M9"/>
    <mergeCell ref="N9:W9"/>
    <mergeCell ref="D10:L10"/>
    <mergeCell ref="N10:W10"/>
    <mergeCell ref="AG10:AK10"/>
    <mergeCell ref="AL10:AP10"/>
    <mergeCell ref="D11:M11"/>
    <mergeCell ref="N11:W11"/>
    <mergeCell ref="AG11:AK11"/>
    <mergeCell ref="AL11:AP11"/>
    <mergeCell ref="E12:AP12"/>
    <mergeCell ref="D13:D14"/>
    <mergeCell ref="E13:E14"/>
    <mergeCell ref="F13:F14"/>
    <mergeCell ref="G13:G14"/>
    <mergeCell ref="D24:D25"/>
    <mergeCell ref="AL25:AM25"/>
    <mergeCell ref="AN25:AP25"/>
    <mergeCell ref="E24:AM24"/>
    <mergeCell ref="AN24:AP24"/>
    <mergeCell ref="AI25:AK25"/>
    <mergeCell ref="E25:I25"/>
    <mergeCell ref="J25:W25"/>
    <mergeCell ref="X25:AB25"/>
    <mergeCell ref="AC25:AH25"/>
    <mergeCell ref="E26:I26"/>
    <mergeCell ref="J26:W26"/>
    <mergeCell ref="X26:AB26"/>
    <mergeCell ref="AC26:AH26"/>
    <mergeCell ref="AL27:AM27"/>
    <mergeCell ref="AN27:AP27"/>
    <mergeCell ref="AI26:AK26"/>
    <mergeCell ref="AL26:AM26"/>
    <mergeCell ref="AN26:AP26"/>
    <mergeCell ref="AI27:AK27"/>
    <mergeCell ref="X28:AB28"/>
    <mergeCell ref="AC28:AH28"/>
    <mergeCell ref="AI28:AK28"/>
    <mergeCell ref="AL28:AM28"/>
    <mergeCell ref="E27:I27"/>
    <mergeCell ref="J27:W27"/>
    <mergeCell ref="X27:AB27"/>
    <mergeCell ref="AC27:AH27"/>
    <mergeCell ref="AN28:AP28"/>
    <mergeCell ref="E29:I29"/>
    <mergeCell ref="J29:W29"/>
    <mergeCell ref="X29:AB29"/>
    <mergeCell ref="AC29:AH29"/>
    <mergeCell ref="AI29:AK29"/>
    <mergeCell ref="AL29:AM29"/>
    <mergeCell ref="AN29:AP29"/>
    <mergeCell ref="E28:I28"/>
    <mergeCell ref="J28:W28"/>
    <mergeCell ref="AL33:AM33"/>
    <mergeCell ref="AI34:AK34"/>
    <mergeCell ref="E30:I30"/>
    <mergeCell ref="J30:W30"/>
    <mergeCell ref="X30:AB30"/>
    <mergeCell ref="AC30:AH30"/>
    <mergeCell ref="J32:W32"/>
    <mergeCell ref="AL32:AM32"/>
    <mergeCell ref="AL34:AM34"/>
    <mergeCell ref="X33:AB33"/>
    <mergeCell ref="AN30:AP30"/>
    <mergeCell ref="X31:AB31"/>
    <mergeCell ref="AL31:AM31"/>
    <mergeCell ref="AN31:AP31"/>
    <mergeCell ref="AI30:AK30"/>
    <mergeCell ref="AL30:AM30"/>
    <mergeCell ref="AC31:AH31"/>
    <mergeCell ref="AN33:AP33"/>
    <mergeCell ref="E31:I31"/>
    <mergeCell ref="J31:W31"/>
    <mergeCell ref="AC32:AH32"/>
    <mergeCell ref="X32:AB32"/>
    <mergeCell ref="E33:I33"/>
    <mergeCell ref="J33:W33"/>
    <mergeCell ref="AN32:AP32"/>
    <mergeCell ref="E32:I32"/>
    <mergeCell ref="AI31:AK31"/>
    <mergeCell ref="J38:W38"/>
    <mergeCell ref="AN34:AP34"/>
    <mergeCell ref="E35:I35"/>
    <mergeCell ref="J35:W35"/>
    <mergeCell ref="X35:AB35"/>
    <mergeCell ref="AC35:AH35"/>
    <mergeCell ref="AI35:AK35"/>
    <mergeCell ref="AL35:AM35"/>
    <mergeCell ref="AN35:AP35"/>
    <mergeCell ref="X34:AB34"/>
    <mergeCell ref="X38:AB38"/>
    <mergeCell ref="AC38:AH38"/>
    <mergeCell ref="X36:AB36"/>
    <mergeCell ref="AC36:AH36"/>
    <mergeCell ref="AI38:AK38"/>
    <mergeCell ref="AL38:AM38"/>
    <mergeCell ref="AI36:AK36"/>
    <mergeCell ref="AL36:AM36"/>
    <mergeCell ref="AN36:AP36"/>
    <mergeCell ref="E37:I37"/>
    <mergeCell ref="J37:W37"/>
    <mergeCell ref="X37:AB37"/>
    <mergeCell ref="AC37:AH37"/>
    <mergeCell ref="AI37:AK37"/>
    <mergeCell ref="AL37:AM37"/>
    <mergeCell ref="AN37:AP37"/>
    <mergeCell ref="E36:I36"/>
    <mergeCell ref="J36:W36"/>
    <mergeCell ref="D47:G47"/>
    <mergeCell ref="AN38:AP38"/>
    <mergeCell ref="E39:I39"/>
    <mergeCell ref="J39:W39"/>
    <mergeCell ref="X39:AB39"/>
    <mergeCell ref="AC39:AH39"/>
    <mergeCell ref="AI39:AK39"/>
    <mergeCell ref="AL39:AM39"/>
    <mergeCell ref="AN39:AP39"/>
    <mergeCell ref="E38:I38"/>
    <mergeCell ref="D43:G43"/>
    <mergeCell ref="D44:G44"/>
    <mergeCell ref="D45:G45"/>
    <mergeCell ref="D46:G46"/>
    <mergeCell ref="AE40:AG40"/>
    <mergeCell ref="AJ40:AL40"/>
    <mergeCell ref="D41:G41"/>
    <mergeCell ref="D42:G42"/>
    <mergeCell ref="AC49:AP50"/>
    <mergeCell ref="F50:L50"/>
    <mergeCell ref="M50:P50"/>
    <mergeCell ref="Q50:T50"/>
    <mergeCell ref="U50:X50"/>
    <mergeCell ref="Y50:AB50"/>
    <mergeCell ref="M49:AB49"/>
    <mergeCell ref="D49:E51"/>
    <mergeCell ref="F49:L49"/>
    <mergeCell ref="M51:N51"/>
    <mergeCell ref="S51:T51"/>
    <mergeCell ref="U51:V51"/>
    <mergeCell ref="W51:X51"/>
    <mergeCell ref="Y51:Z51"/>
    <mergeCell ref="D53:E53"/>
    <mergeCell ref="M53:N53"/>
    <mergeCell ref="O53:P53"/>
    <mergeCell ref="Q53:R53"/>
    <mergeCell ref="D52:E52"/>
    <mergeCell ref="M52:N52"/>
    <mergeCell ref="O52:P52"/>
    <mergeCell ref="O51:P51"/>
    <mergeCell ref="Q51:R51"/>
    <mergeCell ref="S53:T53"/>
    <mergeCell ref="S52:T52"/>
    <mergeCell ref="Q52:R52"/>
    <mergeCell ref="S54:T54"/>
    <mergeCell ref="U54:V54"/>
    <mergeCell ref="W52:X52"/>
    <mergeCell ref="U53:V53"/>
    <mergeCell ref="W53:X53"/>
    <mergeCell ref="U52:V52"/>
    <mergeCell ref="D54:E54"/>
    <mergeCell ref="M54:N54"/>
    <mergeCell ref="O54:P54"/>
    <mergeCell ref="Q54:R54"/>
    <mergeCell ref="D56:E56"/>
    <mergeCell ref="M56:N56"/>
    <mergeCell ref="O56:P56"/>
    <mergeCell ref="Q56:R56"/>
    <mergeCell ref="D55:E55"/>
    <mergeCell ref="M55:N55"/>
    <mergeCell ref="O55:P55"/>
    <mergeCell ref="Q55:R55"/>
    <mergeCell ref="H57:L57"/>
    <mergeCell ref="M57:N57"/>
    <mergeCell ref="AA60:AR60"/>
    <mergeCell ref="O57:AB57"/>
    <mergeCell ref="S56:T56"/>
    <mergeCell ref="AA55:AB55"/>
    <mergeCell ref="U56:V56"/>
    <mergeCell ref="W56:X56"/>
    <mergeCell ref="Y56:Z56"/>
    <mergeCell ref="S55:T55"/>
    <mergeCell ref="U55:V55"/>
    <mergeCell ref="E60:U60"/>
    <mergeCell ref="E34:I34"/>
    <mergeCell ref="J34:W34"/>
    <mergeCell ref="AC34:AH34"/>
    <mergeCell ref="W54:X54"/>
    <mergeCell ref="Y54:Z54"/>
    <mergeCell ref="AA54:AB54"/>
    <mergeCell ref="AA56:AB56"/>
    <mergeCell ref="W55:X55"/>
    <mergeCell ref="T59:Z59"/>
    <mergeCell ref="Y52:Z52"/>
    <mergeCell ref="AC51:AP57"/>
    <mergeCell ref="Y55:Z55"/>
    <mergeCell ref="AI32:AK32"/>
    <mergeCell ref="AC33:AH33"/>
    <mergeCell ref="AI33:AK33"/>
    <mergeCell ref="AA52:AB52"/>
    <mergeCell ref="AA53:AB53"/>
    <mergeCell ref="Y53:Z53"/>
    <mergeCell ref="AA51:AB51"/>
  </mergeCells>
  <conditionalFormatting sqref="H41:V47 F52:AB56 E31:E32 E35:AP39 H15:AP15 AI32:AP34 X34 E26:I30 E33:AH33 AL26:AP31 J26:AB32 AC26:AK30 AC32:AH32">
    <cfRule type="cellIs" priority="7" dxfId="0" operator="equal" stopIfTrue="1">
      <formula>0</formula>
    </cfRule>
  </conditionalFormatting>
  <dataValidations count="2">
    <dataValidation allowBlank="1" showInputMessage="1" showErrorMessage="1" promptTitle="DİKKAT" prompt="BU KISMA DERSLERİN&#10;TEORİ ve UYGULAMA KISMI ile ÖĞRENCİ SAYILARINI GİRİNİZ&#10;" sqref="AI26:AI38 AJ26:AK30 AJ32:AK38 AL26:AP38"/>
    <dataValidation type="whole" allowBlank="1" showInputMessage="1" showErrorMessage="1" errorTitle="1 ile  5 ARASINDA RAKAM GİRİNİZ!" error="&#10;1:&quot;Prof.Dr.&quot;&#10;2:&quot;Doç.Dr.&quot;&#10;3:&quot;Yrd.Doç.Dr.&quot;&#10;4:&quot;Öğr.Gör.&quot;&#10;5:&quot;Okutman&quot;&#10;6:&quot;Dışardan&quot;" sqref="M10">
      <formula1>1</formula1>
      <formula2>6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W85"/>
  <sheetViews>
    <sheetView zoomScalePageLayoutView="0" workbookViewId="0" topLeftCell="C4">
      <selection activeCell="BF9" sqref="BF9"/>
    </sheetView>
  </sheetViews>
  <sheetFormatPr defaultColWidth="9.00390625" defaultRowHeight="12.75"/>
  <cols>
    <col min="1" max="1" width="2.375" style="4" hidden="1" customWidth="1"/>
    <col min="2" max="2" width="3.875" style="4" hidden="1" customWidth="1"/>
    <col min="3" max="3" width="0.875" style="4" customWidth="1"/>
    <col min="4" max="4" width="5.25390625" style="4" customWidth="1"/>
    <col min="5" max="22" width="2.25390625" style="4" customWidth="1"/>
    <col min="23" max="23" width="1.875" style="4" customWidth="1"/>
    <col min="24" max="26" width="2.25390625" style="4" customWidth="1"/>
    <col min="27" max="28" width="1.625" style="4" customWidth="1"/>
    <col min="29" max="29" width="2.25390625" style="4" customWidth="1"/>
    <col min="30" max="30" width="2.375" style="4" customWidth="1"/>
    <col min="31" max="35" width="2.25390625" style="4" customWidth="1"/>
    <col min="36" max="36" width="2.00390625" style="4" customWidth="1"/>
    <col min="37" max="37" width="1.37890625" style="4" customWidth="1"/>
    <col min="38" max="38" width="2.25390625" style="4" customWidth="1"/>
    <col min="39" max="39" width="2.00390625" style="4" customWidth="1"/>
    <col min="40" max="41" width="2.25390625" style="4" customWidth="1"/>
    <col min="42" max="42" width="1.12109375" style="4" customWidth="1"/>
    <col min="43" max="43" width="3.375" style="4" hidden="1" customWidth="1"/>
    <col min="44" max="44" width="0.37109375" style="4" customWidth="1"/>
    <col min="45" max="45" width="2.375" style="4" customWidth="1"/>
    <col min="46" max="46" width="1.875" style="4" customWidth="1"/>
    <col min="47" max="47" width="3.25390625" style="4" customWidth="1"/>
    <col min="48" max="56" width="2.00390625" style="4" customWidth="1"/>
    <col min="57" max="61" width="3.00390625" style="4" customWidth="1"/>
    <col min="62" max="62" width="6.75390625" style="4" customWidth="1"/>
    <col min="63" max="81" width="3.00390625" style="4" customWidth="1"/>
    <col min="82" max="82" width="2.875" style="4" customWidth="1"/>
    <col min="83" max="83" width="3.25390625" style="4" customWidth="1"/>
    <col min="84" max="84" width="2.875" style="4" customWidth="1"/>
    <col min="85" max="85" width="5.125" style="4" customWidth="1"/>
    <col min="86" max="118" width="9.125" style="4" customWidth="1"/>
    <col min="119" max="230" width="2.875" style="4" customWidth="1"/>
    <col min="231" max="231" width="7.375" style="4" customWidth="1"/>
    <col min="232" max="232" width="2.875" style="4" customWidth="1"/>
    <col min="233" max="16384" width="9.125" style="4" customWidth="1"/>
  </cols>
  <sheetData>
    <row r="1" ht="12">
      <c r="HW1" s="4" t="s">
        <v>73</v>
      </c>
    </row>
    <row r="2" spans="4:231" ht="18.75">
      <c r="D2" s="45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3"/>
      <c r="AO2" s="3"/>
      <c r="AP2" s="3"/>
      <c r="HW2" s="4" t="s">
        <v>74</v>
      </c>
    </row>
    <row r="3" spans="4:231" ht="18.75">
      <c r="D3" s="45" t="s">
        <v>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3"/>
      <c r="AO3" s="3"/>
      <c r="AP3" s="3"/>
      <c r="HW3" s="4" t="s">
        <v>75</v>
      </c>
    </row>
    <row r="4" spans="4:42" ht="18.75">
      <c r="D4" s="45" t="s">
        <v>25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3"/>
      <c r="AO4" s="3"/>
      <c r="AP4" s="3"/>
    </row>
    <row r="5" spans="4:42" ht="20.25" customHeight="1" hidden="1">
      <c r="D5" s="1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4:65" ht="9.75" customHeight="1" hidden="1"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BJ6" s="183"/>
      <c r="BK6" s="183"/>
      <c r="BL6" s="183"/>
      <c r="BM6" s="183"/>
    </row>
    <row r="7" spans="4:65" ht="9.75" customHeight="1"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BJ7" s="5"/>
      <c r="BK7" s="5"/>
      <c r="BL7" s="5"/>
      <c r="BM7" s="5"/>
    </row>
    <row r="8" spans="4:65" ht="15.75">
      <c r="D8" s="171" t="s">
        <v>26</v>
      </c>
      <c r="E8" s="171"/>
      <c r="F8" s="171"/>
      <c r="G8" s="171"/>
      <c r="H8" s="171"/>
      <c r="I8" s="171"/>
      <c r="J8" s="171"/>
      <c r="K8" s="171"/>
      <c r="L8" s="171"/>
      <c r="M8" s="171"/>
      <c r="N8" s="173" t="s">
        <v>128</v>
      </c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BJ8" s="5"/>
      <c r="BK8" s="5"/>
      <c r="BL8" s="5"/>
      <c r="BM8" s="5"/>
    </row>
    <row r="9" spans="4:81" ht="12.75">
      <c r="D9" s="172" t="s">
        <v>27</v>
      </c>
      <c r="E9" s="172"/>
      <c r="F9" s="172"/>
      <c r="G9" s="172"/>
      <c r="H9" s="172"/>
      <c r="I9" s="172"/>
      <c r="J9" s="172"/>
      <c r="K9" s="172"/>
      <c r="L9" s="172"/>
      <c r="M9" s="172"/>
      <c r="N9" s="173" t="s">
        <v>129</v>
      </c>
      <c r="O9" s="173"/>
      <c r="P9" s="173"/>
      <c r="Q9" s="173"/>
      <c r="R9" s="173"/>
      <c r="S9" s="173"/>
      <c r="T9" s="173"/>
      <c r="U9" s="173"/>
      <c r="V9" s="173"/>
      <c r="W9" s="173"/>
      <c r="X9" s="6"/>
      <c r="Y9" s="7"/>
      <c r="Z9" s="7"/>
      <c r="AA9" s="7"/>
      <c r="AB9" s="7"/>
      <c r="AC9" s="7"/>
      <c r="AD9" s="7"/>
      <c r="AE9" s="7"/>
      <c r="AF9" s="7"/>
      <c r="AG9" s="176" t="s">
        <v>28</v>
      </c>
      <c r="AH9" s="176"/>
      <c r="AI9" s="176"/>
      <c r="AJ9" s="176"/>
      <c r="AK9" s="176"/>
      <c r="AL9" s="166" t="s">
        <v>155</v>
      </c>
      <c r="AM9" s="166"/>
      <c r="AN9" s="166"/>
      <c r="AO9" s="166"/>
      <c r="AP9" s="166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>
        <f>MID(BJ6,3,2)</f>
      </c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</row>
    <row r="10" spans="4:81" ht="12.75">
      <c r="D10" s="175" t="s">
        <v>81</v>
      </c>
      <c r="E10" s="175"/>
      <c r="F10" s="175"/>
      <c r="G10" s="175"/>
      <c r="H10" s="175"/>
      <c r="I10" s="175"/>
      <c r="J10" s="175"/>
      <c r="K10" s="175"/>
      <c r="L10" s="175"/>
      <c r="M10" s="61">
        <f>MENÜ!$I$20</f>
        <v>5</v>
      </c>
      <c r="N10" s="174" t="s">
        <v>134</v>
      </c>
      <c r="O10" s="174"/>
      <c r="P10" s="174"/>
      <c r="Q10" s="174"/>
      <c r="R10" s="174"/>
      <c r="S10" s="174"/>
      <c r="T10" s="174"/>
      <c r="U10" s="174"/>
      <c r="V10" s="174"/>
      <c r="W10" s="174"/>
      <c r="X10" s="6"/>
      <c r="Y10" s="7"/>
      <c r="Z10" s="7"/>
      <c r="AA10" s="7"/>
      <c r="AB10" s="7"/>
      <c r="AC10" s="7"/>
      <c r="AD10" s="7"/>
      <c r="AE10" s="7"/>
      <c r="AF10" s="7"/>
      <c r="AG10" s="176" t="s">
        <v>29</v>
      </c>
      <c r="AH10" s="176"/>
      <c r="AI10" s="176"/>
      <c r="AJ10" s="176"/>
      <c r="AK10" s="176"/>
      <c r="AL10" s="166">
        <v>2014</v>
      </c>
      <c r="AM10" s="166"/>
      <c r="AN10" s="166"/>
      <c r="AO10" s="166"/>
      <c r="AP10" s="166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</row>
    <row r="11" spans="4:81" ht="12.75">
      <c r="D11" s="172" t="s">
        <v>30</v>
      </c>
      <c r="E11" s="172"/>
      <c r="F11" s="172"/>
      <c r="G11" s="172"/>
      <c r="H11" s="172"/>
      <c r="I11" s="172"/>
      <c r="J11" s="172"/>
      <c r="K11" s="172"/>
      <c r="L11" s="172"/>
      <c r="M11" s="172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6"/>
      <c r="Y11" s="7"/>
      <c r="Z11" s="7"/>
      <c r="AA11" s="7"/>
      <c r="AB11" s="7"/>
      <c r="AC11" s="7"/>
      <c r="AD11" s="7"/>
      <c r="AE11" s="7"/>
      <c r="AF11" s="7"/>
      <c r="AG11" s="176" t="s">
        <v>31</v>
      </c>
      <c r="AH11" s="176"/>
      <c r="AI11" s="176"/>
      <c r="AJ11" s="176"/>
      <c r="AK11" s="176"/>
      <c r="AL11" s="184">
        <v>12</v>
      </c>
      <c r="AM11" s="184"/>
      <c r="AN11" s="184"/>
      <c r="AO11" s="184"/>
      <c r="AP11" s="184"/>
      <c r="AQ11">
        <f>IF(AQ40&gt;0,AL11+AQ40,AL11)</f>
        <v>12</v>
      </c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</row>
    <row r="12" spans="4:78" ht="12">
      <c r="D12" s="9"/>
      <c r="E12" s="178" t="s">
        <v>32</v>
      </c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</row>
    <row r="13" spans="4:42" ht="12">
      <c r="D13" s="185" t="s">
        <v>33</v>
      </c>
      <c r="E13" s="186" t="s">
        <v>34</v>
      </c>
      <c r="F13" s="186" t="s">
        <v>35</v>
      </c>
      <c r="G13" s="186" t="s">
        <v>2</v>
      </c>
      <c r="H13" s="12">
        <v>30</v>
      </c>
      <c r="I13" s="12">
        <v>31</v>
      </c>
      <c r="J13" s="11">
        <v>1</v>
      </c>
      <c r="K13" s="12">
        <v>2</v>
      </c>
      <c r="L13" s="12">
        <v>3</v>
      </c>
      <c r="M13" s="12">
        <v>4</v>
      </c>
      <c r="N13" s="12">
        <v>5</v>
      </c>
      <c r="O13" s="12">
        <v>6</v>
      </c>
      <c r="P13" s="12">
        <v>7</v>
      </c>
      <c r="Q13" s="12">
        <v>8</v>
      </c>
      <c r="R13" s="12">
        <v>9</v>
      </c>
      <c r="S13" s="12">
        <v>10</v>
      </c>
      <c r="T13" s="12">
        <v>11</v>
      </c>
      <c r="U13" s="12">
        <v>12</v>
      </c>
      <c r="V13" s="12">
        <v>13</v>
      </c>
      <c r="W13" s="12">
        <v>14</v>
      </c>
      <c r="X13" s="12">
        <v>15</v>
      </c>
      <c r="Y13" s="12">
        <v>16</v>
      </c>
      <c r="Z13" s="12">
        <v>17</v>
      </c>
      <c r="AA13" s="12">
        <v>18</v>
      </c>
      <c r="AB13" s="12">
        <v>19</v>
      </c>
      <c r="AC13" s="12">
        <v>20</v>
      </c>
      <c r="AD13" s="12">
        <v>21</v>
      </c>
      <c r="AE13" s="12">
        <v>22</v>
      </c>
      <c r="AF13" s="12">
        <v>23</v>
      </c>
      <c r="AG13" s="12">
        <v>24</v>
      </c>
      <c r="AH13" s="12">
        <v>25</v>
      </c>
      <c r="AI13" s="12">
        <v>26</v>
      </c>
      <c r="AJ13" s="12">
        <v>27</v>
      </c>
      <c r="AK13" s="12">
        <v>28</v>
      </c>
      <c r="AL13" s="12">
        <v>29</v>
      </c>
      <c r="AM13" s="12">
        <v>30</v>
      </c>
      <c r="AN13" s="12">
        <v>31</v>
      </c>
      <c r="AO13" s="12"/>
      <c r="AP13" s="12"/>
    </row>
    <row r="14" spans="4:50" ht="21.75" customHeight="1">
      <c r="D14" s="185"/>
      <c r="E14" s="186"/>
      <c r="F14" s="186"/>
      <c r="G14" s="186"/>
      <c r="H14" s="13" t="s">
        <v>22</v>
      </c>
      <c r="I14" s="14" t="s">
        <v>23</v>
      </c>
      <c r="J14" s="14" t="s">
        <v>24</v>
      </c>
      <c r="K14" s="14" t="s">
        <v>16</v>
      </c>
      <c r="L14" s="14" t="s">
        <v>19</v>
      </c>
      <c r="M14" s="14" t="s">
        <v>20</v>
      </c>
      <c r="N14" s="14" t="s">
        <v>21</v>
      </c>
      <c r="O14" s="14" t="s">
        <v>22</v>
      </c>
      <c r="P14" s="14" t="s">
        <v>23</v>
      </c>
      <c r="Q14" s="14" t="s">
        <v>24</v>
      </c>
      <c r="R14" s="14" t="s">
        <v>16</v>
      </c>
      <c r="S14" s="14" t="s">
        <v>19</v>
      </c>
      <c r="T14" s="14" t="s">
        <v>20</v>
      </c>
      <c r="U14" s="14" t="s">
        <v>21</v>
      </c>
      <c r="V14" s="14" t="s">
        <v>22</v>
      </c>
      <c r="W14" s="14" t="s">
        <v>23</v>
      </c>
      <c r="X14" s="14" t="s">
        <v>24</v>
      </c>
      <c r="Y14" s="14" t="s">
        <v>16</v>
      </c>
      <c r="Z14" s="14" t="s">
        <v>19</v>
      </c>
      <c r="AA14" s="14" t="s">
        <v>20</v>
      </c>
      <c r="AB14" s="14" t="s">
        <v>21</v>
      </c>
      <c r="AC14" s="14" t="s">
        <v>22</v>
      </c>
      <c r="AD14" s="14" t="s">
        <v>23</v>
      </c>
      <c r="AE14" s="14" t="s">
        <v>24</v>
      </c>
      <c r="AF14" s="14" t="s">
        <v>16</v>
      </c>
      <c r="AG14" s="14" t="s">
        <v>19</v>
      </c>
      <c r="AH14" s="14" t="s">
        <v>20</v>
      </c>
      <c r="AI14" s="14" t="s">
        <v>21</v>
      </c>
      <c r="AJ14" s="14" t="s">
        <v>22</v>
      </c>
      <c r="AK14" s="14" t="s">
        <v>23</v>
      </c>
      <c r="AL14" s="14" t="s">
        <v>24</v>
      </c>
      <c r="AM14" s="14" t="s">
        <v>16</v>
      </c>
      <c r="AN14" s="14" t="s">
        <v>19</v>
      </c>
      <c r="AO14" s="14" t="s">
        <v>20</v>
      </c>
      <c r="AP14" s="14" t="s">
        <v>21</v>
      </c>
      <c r="AU14" s="4" t="s">
        <v>100</v>
      </c>
      <c r="AX14" s="4" t="s">
        <v>100</v>
      </c>
    </row>
    <row r="15" spans="4:47" ht="24.75" customHeight="1">
      <c r="D15" s="10" t="s">
        <v>36</v>
      </c>
      <c r="E15" s="15"/>
      <c r="F15" s="15"/>
      <c r="G15" s="15"/>
      <c r="H15" s="16"/>
      <c r="I15" s="16"/>
      <c r="J15" s="16"/>
      <c r="K15" s="16"/>
      <c r="L15" s="16"/>
      <c r="M15" s="16"/>
      <c r="N15" s="16"/>
      <c r="O15" s="16">
        <v>1</v>
      </c>
      <c r="P15" s="16"/>
      <c r="Q15" s="16"/>
      <c r="R15" s="16"/>
      <c r="S15" s="16"/>
      <c r="T15" s="16"/>
      <c r="U15" s="16"/>
      <c r="V15" s="16">
        <v>1</v>
      </c>
      <c r="W15" s="16"/>
      <c r="X15" s="16"/>
      <c r="Y15" s="16">
        <v>1</v>
      </c>
      <c r="Z15" s="117"/>
      <c r="AA15" s="117"/>
      <c r="AB15" s="117"/>
      <c r="AC15" s="16"/>
      <c r="AD15" s="16"/>
      <c r="AE15" s="16"/>
      <c r="AF15" s="16"/>
      <c r="AG15" s="16"/>
      <c r="AH15" s="16"/>
      <c r="AI15" s="16"/>
      <c r="AJ15" s="16"/>
      <c r="AK15" s="117"/>
      <c r="AL15" s="16"/>
      <c r="AM15" s="16"/>
      <c r="AN15" s="16"/>
      <c r="AO15" s="16"/>
      <c r="AP15" s="16"/>
      <c r="AU15" s="4" t="s">
        <v>100</v>
      </c>
    </row>
    <row r="16" spans="4:231" ht="12" hidden="1">
      <c r="D16" s="10"/>
      <c r="E16" s="18"/>
      <c r="F16" s="18"/>
      <c r="G16" s="18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19"/>
      <c r="HW16" s="4" t="s">
        <v>73</v>
      </c>
    </row>
    <row r="17" spans="4:231" ht="12" hidden="1">
      <c r="D17" s="10"/>
      <c r="E17" s="18"/>
      <c r="F17" s="18"/>
      <c r="G17" s="18"/>
      <c r="H17" s="7">
        <f>SUM(H15:L15)</f>
        <v>0</v>
      </c>
      <c r="I17" s="7">
        <f>H17-L15</f>
        <v>0</v>
      </c>
      <c r="J17" s="7">
        <f>I17-K15</f>
        <v>0</v>
      </c>
      <c r="K17" s="7">
        <f>J17-J15</f>
        <v>0</v>
      </c>
      <c r="L17" s="7">
        <f>K17-I15</f>
        <v>0</v>
      </c>
      <c r="M17" s="7"/>
      <c r="N17" s="7"/>
      <c r="O17" s="7">
        <f>SUM(O15:S15)</f>
        <v>1</v>
      </c>
      <c r="P17" s="7">
        <f>O17-S15</f>
        <v>1</v>
      </c>
      <c r="Q17" s="7">
        <f>P17-R15</f>
        <v>1</v>
      </c>
      <c r="R17" s="7">
        <f>Q17-Q15</f>
        <v>1</v>
      </c>
      <c r="S17" s="7">
        <f>R17-P15</f>
        <v>1</v>
      </c>
      <c r="T17" s="7"/>
      <c r="U17" s="7"/>
      <c r="V17" s="7">
        <f>SUM(V15:Z15)</f>
        <v>2</v>
      </c>
      <c r="W17" s="7">
        <f>V17-Z15</f>
        <v>2</v>
      </c>
      <c r="X17" s="7">
        <f>W17-Y15</f>
        <v>1</v>
      </c>
      <c r="Y17" s="7">
        <f>X17-X15</f>
        <v>1</v>
      </c>
      <c r="Z17" s="7">
        <f>Y17-W15</f>
        <v>1</v>
      </c>
      <c r="AA17" s="7"/>
      <c r="AB17" s="7"/>
      <c r="AC17" s="7">
        <f>SUM(AC15:AG15)</f>
        <v>0</v>
      </c>
      <c r="AD17" s="7">
        <f>AC17-AG15</f>
        <v>0</v>
      </c>
      <c r="AE17" s="7">
        <f>AD17-AF15</f>
        <v>0</v>
      </c>
      <c r="AF17" s="7">
        <f>AE17-AE15</f>
        <v>0</v>
      </c>
      <c r="AG17" s="7">
        <f>AF17-AD15</f>
        <v>0</v>
      </c>
      <c r="AH17" s="7"/>
      <c r="AI17" s="7"/>
      <c r="AJ17" s="7">
        <f>SUM(AJ15:AN15)</f>
        <v>0</v>
      </c>
      <c r="AK17" s="7">
        <f>AJ17-AN15</f>
        <v>0</v>
      </c>
      <c r="AL17" s="7">
        <f>AK17-AM15</f>
        <v>0</v>
      </c>
      <c r="AM17" s="7">
        <f>AL17-AL15</f>
        <v>0</v>
      </c>
      <c r="AN17" s="7">
        <f>AM17-AK15</f>
        <v>0</v>
      </c>
      <c r="AO17" s="7"/>
      <c r="AP17" s="19"/>
      <c r="HW17" s="4" t="s">
        <v>74</v>
      </c>
    </row>
    <row r="18" spans="4:231" ht="12" hidden="1">
      <c r="D18" s="10"/>
      <c r="E18" s="18"/>
      <c r="F18" s="18"/>
      <c r="G18" s="18"/>
      <c r="H18" s="7">
        <f>H17</f>
        <v>0</v>
      </c>
      <c r="I18" s="7">
        <f>H18</f>
        <v>0</v>
      </c>
      <c r="J18" s="7">
        <f>I18</f>
        <v>0</v>
      </c>
      <c r="K18" s="7">
        <f>J18</f>
        <v>0</v>
      </c>
      <c r="L18" s="7">
        <f>K18</f>
        <v>0</v>
      </c>
      <c r="M18" s="7"/>
      <c r="N18" s="7"/>
      <c r="O18" s="7">
        <f>O17</f>
        <v>1</v>
      </c>
      <c r="P18" s="7">
        <f>O18</f>
        <v>1</v>
      </c>
      <c r="Q18" s="7">
        <f>P18</f>
        <v>1</v>
      </c>
      <c r="R18" s="7">
        <f>Q18</f>
        <v>1</v>
      </c>
      <c r="S18" s="7">
        <f>R18</f>
        <v>1</v>
      </c>
      <c r="T18" s="7"/>
      <c r="U18" s="7"/>
      <c r="V18" s="7">
        <f>V17</f>
        <v>2</v>
      </c>
      <c r="W18" s="7">
        <f>V18</f>
        <v>2</v>
      </c>
      <c r="X18" s="7">
        <f>W18</f>
        <v>2</v>
      </c>
      <c r="Y18" s="7">
        <f>X18</f>
        <v>2</v>
      </c>
      <c r="Z18" s="7">
        <f>Y18</f>
        <v>2</v>
      </c>
      <c r="AA18" s="7"/>
      <c r="AB18" s="7"/>
      <c r="AC18" s="7">
        <f>AC17</f>
        <v>0</v>
      </c>
      <c r="AD18" s="7">
        <f>AC18</f>
        <v>0</v>
      </c>
      <c r="AE18" s="7">
        <f>AD18</f>
        <v>0</v>
      </c>
      <c r="AF18" s="7">
        <f>AE18</f>
        <v>0</v>
      </c>
      <c r="AG18" s="7">
        <f>AF18</f>
        <v>0</v>
      </c>
      <c r="AH18" s="7"/>
      <c r="AI18" s="7"/>
      <c r="AJ18" s="7">
        <f>AJ17</f>
        <v>0</v>
      </c>
      <c r="AK18" s="7">
        <f>AJ18</f>
        <v>0</v>
      </c>
      <c r="AL18" s="7">
        <f>AK18</f>
        <v>0</v>
      </c>
      <c r="AM18" s="7">
        <f>AL18</f>
        <v>0</v>
      </c>
      <c r="AN18" s="7">
        <f>AM18</f>
        <v>0</v>
      </c>
      <c r="AO18" s="7"/>
      <c r="AP18" s="19"/>
      <c r="HW18" s="4" t="s">
        <v>75</v>
      </c>
    </row>
    <row r="19" spans="4:231" s="21" customFormat="1" ht="12" hidden="1">
      <c r="D19" s="47"/>
      <c r="E19" s="9"/>
      <c r="F19" s="9"/>
      <c r="G19" s="9"/>
      <c r="H19" s="28">
        <f>IF(H18-H20&lt;H15,H18-H20,H15)</f>
        <v>-12</v>
      </c>
      <c r="I19" s="28">
        <f>IF(I18-I20-H19&lt;I15,I18-I20-H19,I15)</f>
        <v>0</v>
      </c>
      <c r="J19" s="28">
        <f>IF(J18-J20-H19-I19&lt;J15,J18-J20-H19-I19,J15)</f>
        <v>0</v>
      </c>
      <c r="K19" s="28">
        <f>IF(K18-K20-H19-I19-J19&lt;K15,K18-K20-H19-I19-J19,K15)</f>
        <v>0</v>
      </c>
      <c r="L19" s="28">
        <f>IF(L18-L20-H19-I19-J19-K19&lt;L15,L18-L20-H19-I19-J19-K19,L15)</f>
        <v>0</v>
      </c>
      <c r="M19" s="28"/>
      <c r="N19" s="28"/>
      <c r="O19" s="28">
        <f>IF(O18-O20&lt;O15,O18-O20,O15)</f>
        <v>-11</v>
      </c>
      <c r="P19" s="28">
        <f>IF(P18-P20-O19&lt;P15,P18-P20-O19,P15)</f>
        <v>0</v>
      </c>
      <c r="Q19" s="28">
        <f>IF(Q18-Q20-O19-P19&lt;Q15,Q18-Q20-O19-P19,Q15)</f>
        <v>0</v>
      </c>
      <c r="R19" s="28">
        <f>IF(R18-R20-O19-P19-Q19&lt;R15,R18-R20-O19-P19-Q19,R15)</f>
        <v>0</v>
      </c>
      <c r="S19" s="28">
        <f>IF(S18-S20-O19-P19-Q19-R19&lt;S15,S18-S20-O19-P19-Q19-R19,S15)</f>
        <v>0</v>
      </c>
      <c r="T19" s="28"/>
      <c r="U19" s="28"/>
      <c r="V19" s="28">
        <f>IF(V18-V20&lt;V15,V18-V20,V15)</f>
        <v>-10</v>
      </c>
      <c r="W19" s="28">
        <f>IF(W18-W20-V19&lt;W15,W18-W20-V19,W15)</f>
        <v>0</v>
      </c>
      <c r="X19" s="28">
        <f>IF(X18-X20-V19-W19&lt;X15,X18-X20-V19-W19,X15)</f>
        <v>0</v>
      </c>
      <c r="Y19" s="28">
        <f>IF(Y18-Y20-V19-W19-X19&lt;Y15,Y18-Y20-V19-W19-X19,Y15)</f>
        <v>0</v>
      </c>
      <c r="Z19" s="28">
        <f>IF(Z18-Z20-V19-W19-X19-Y19&lt;Z15,Z18-Z20-V19-W19-X19-Y19,Z15)</f>
        <v>0</v>
      </c>
      <c r="AA19" s="28"/>
      <c r="AB19" s="28"/>
      <c r="AC19" s="28">
        <f>IF(AC18-AC20&lt;AC15,AC18-AC20,AC15)</f>
        <v>-12</v>
      </c>
      <c r="AD19" s="28">
        <f>IF(AD18-AD20-AC19&lt;AD15,AD18-AD20-AC19,AD15)</f>
        <v>0</v>
      </c>
      <c r="AE19" s="28">
        <f>IF(AE18-AE20-AC19-AD19&lt;AE15,AE18-AE20-AC19-AD19,AE15)</f>
        <v>0</v>
      </c>
      <c r="AF19" s="28">
        <f>IF(AF18-AF20-AC19-AD19-AE19&lt;AF15,AF18-AF20-AC19-AD19-AE19,AF15)</f>
        <v>0</v>
      </c>
      <c r="AG19" s="28">
        <f>IF(AG18-AG20-AC19-AD19-AE19-AF19&lt;AG15,AG18-AG20-AC19-AD19-AE19-AF19,AG15)</f>
        <v>0</v>
      </c>
      <c r="AH19" s="28"/>
      <c r="AI19" s="28"/>
      <c r="AJ19" s="28">
        <f>IF(AJ18-AJ20&lt;AJ15,AJ18-AJ20,AJ15)</f>
        <v>-12</v>
      </c>
      <c r="AK19" s="28">
        <f>IF(AK18-AK20-AJ19&lt;AK15,AK18-AK20-AJ19,AK15)</f>
        <v>0</v>
      </c>
      <c r="AL19" s="28">
        <f>IF(AL18-AL20-AJ19-AK19&lt;AL15,AL18-AL20-AJ19-AK19,AL15)</f>
        <v>0</v>
      </c>
      <c r="AM19" s="28">
        <f>IF(AM18-AM20-AJ19-AK19-AL19&lt;AM15,AM18-AM20-AJ19-AK19-AL19,AM15)</f>
        <v>0</v>
      </c>
      <c r="AN19" s="28">
        <f>IF(AN18-AN20-AJ19-AK19-AL19-AM19&lt;AN15,AN18-AN20-AJ19-AK19-AL19-AM19,AN15)</f>
        <v>0</v>
      </c>
      <c r="AO19" s="28"/>
      <c r="AP19" s="48"/>
      <c r="AU19" s="21">
        <f>IF(AU15="*","*",IF(AU17&lt;AU20,1,""))</f>
      </c>
      <c r="AV19" s="21">
        <f>IF(AV15="*","*",IF(AV17&lt;AV20,1,""))</f>
      </c>
      <c r="HW19" s="21" t="s">
        <v>76</v>
      </c>
    </row>
    <row r="20" spans="4:231" ht="12" hidden="1">
      <c r="D20" s="10"/>
      <c r="E20" s="18"/>
      <c r="F20" s="18"/>
      <c r="G20" s="18"/>
      <c r="H20" s="28">
        <f>AQ11</f>
        <v>12</v>
      </c>
      <c r="I20" s="28">
        <f aca="true" t="shared" si="0" ref="I20:AN20">H20</f>
        <v>12</v>
      </c>
      <c r="J20" s="28">
        <f t="shared" si="0"/>
        <v>12</v>
      </c>
      <c r="K20" s="28">
        <f t="shared" si="0"/>
        <v>12</v>
      </c>
      <c r="L20" s="28">
        <f t="shared" si="0"/>
        <v>12</v>
      </c>
      <c r="M20" s="28">
        <f t="shared" si="0"/>
        <v>12</v>
      </c>
      <c r="N20" s="28">
        <f t="shared" si="0"/>
        <v>12</v>
      </c>
      <c r="O20" s="28">
        <f t="shared" si="0"/>
        <v>12</v>
      </c>
      <c r="P20" s="28">
        <f t="shared" si="0"/>
        <v>12</v>
      </c>
      <c r="Q20" s="28">
        <f t="shared" si="0"/>
        <v>12</v>
      </c>
      <c r="R20" s="28">
        <f t="shared" si="0"/>
        <v>12</v>
      </c>
      <c r="S20" s="28">
        <f t="shared" si="0"/>
        <v>12</v>
      </c>
      <c r="T20" s="28">
        <f t="shared" si="0"/>
        <v>12</v>
      </c>
      <c r="U20" s="28">
        <f t="shared" si="0"/>
        <v>12</v>
      </c>
      <c r="V20" s="28">
        <f t="shared" si="0"/>
        <v>12</v>
      </c>
      <c r="W20" s="28">
        <f t="shared" si="0"/>
        <v>12</v>
      </c>
      <c r="X20" s="28">
        <f t="shared" si="0"/>
        <v>12</v>
      </c>
      <c r="Y20" s="28">
        <f t="shared" si="0"/>
        <v>12</v>
      </c>
      <c r="Z20" s="28">
        <f t="shared" si="0"/>
        <v>12</v>
      </c>
      <c r="AA20" s="28">
        <f t="shared" si="0"/>
        <v>12</v>
      </c>
      <c r="AB20" s="28">
        <f t="shared" si="0"/>
        <v>12</v>
      </c>
      <c r="AC20" s="28">
        <f t="shared" si="0"/>
        <v>12</v>
      </c>
      <c r="AD20" s="28">
        <f t="shared" si="0"/>
        <v>12</v>
      </c>
      <c r="AE20" s="28">
        <f t="shared" si="0"/>
        <v>12</v>
      </c>
      <c r="AF20" s="28">
        <f t="shared" si="0"/>
        <v>12</v>
      </c>
      <c r="AG20" s="28">
        <f t="shared" si="0"/>
        <v>12</v>
      </c>
      <c r="AH20" s="28">
        <f t="shared" si="0"/>
        <v>12</v>
      </c>
      <c r="AI20" s="28">
        <f t="shared" si="0"/>
        <v>12</v>
      </c>
      <c r="AJ20" s="28">
        <f t="shared" si="0"/>
        <v>12</v>
      </c>
      <c r="AK20" s="28">
        <f t="shared" si="0"/>
        <v>12</v>
      </c>
      <c r="AL20" s="28">
        <f t="shared" si="0"/>
        <v>12</v>
      </c>
      <c r="AM20" s="28">
        <f t="shared" si="0"/>
        <v>12</v>
      </c>
      <c r="AN20" s="28">
        <f t="shared" si="0"/>
        <v>12</v>
      </c>
      <c r="AO20" s="7"/>
      <c r="AP20" s="19"/>
      <c r="HW20" s="4" t="s">
        <v>77</v>
      </c>
    </row>
    <row r="21" spans="4:231" ht="12" hidden="1">
      <c r="D21" s="10"/>
      <c r="E21" s="18"/>
      <c r="F21" s="18"/>
      <c r="G21" s="18"/>
      <c r="H21" s="28">
        <f>IF(H13="","*",H19)</f>
        <v>-12</v>
      </c>
      <c r="I21" s="28">
        <f>IF(I13="","*",I19)</f>
        <v>0</v>
      </c>
      <c r="J21" s="28">
        <f>IF(J13="","*",J19)</f>
        <v>0</v>
      </c>
      <c r="K21" s="28">
        <f>IF(K13="","*",K19)</f>
        <v>0</v>
      </c>
      <c r="L21" s="28">
        <f>IF(L13="","*",L19)</f>
        <v>0</v>
      </c>
      <c r="M21" s="28" t="s">
        <v>104</v>
      </c>
      <c r="N21" s="28" t="s">
        <v>104</v>
      </c>
      <c r="O21" s="28">
        <f>IF(O13="","*",O19)</f>
        <v>-11</v>
      </c>
      <c r="P21" s="28">
        <f>IF(P13="","*",P19)</f>
        <v>0</v>
      </c>
      <c r="Q21" s="28">
        <f>IF(Q13="","*",Q19)</f>
        <v>0</v>
      </c>
      <c r="R21" s="28">
        <f>IF(R13="","*",R19)</f>
        <v>0</v>
      </c>
      <c r="S21" s="28">
        <f>IF(S13="","*",S19)</f>
        <v>0</v>
      </c>
      <c r="T21" s="28" t="s">
        <v>104</v>
      </c>
      <c r="U21" s="28" t="s">
        <v>104</v>
      </c>
      <c r="V21" s="28">
        <f>IF(V13="","*",V19)</f>
        <v>-10</v>
      </c>
      <c r="W21" s="28">
        <f>IF(W13="","*",W19)</f>
        <v>0</v>
      </c>
      <c r="X21" s="28">
        <f>IF(X13="","*",X19)</f>
        <v>0</v>
      </c>
      <c r="Y21" s="28">
        <f>IF(Y13="","*",Y19)</f>
        <v>0</v>
      </c>
      <c r="Z21" s="28">
        <f>IF(Z13="","*",Z19)</f>
        <v>0</v>
      </c>
      <c r="AA21" s="28" t="s">
        <v>104</v>
      </c>
      <c r="AB21" s="28" t="s">
        <v>104</v>
      </c>
      <c r="AC21" s="28">
        <f>IF(AC13="","*",AC19)</f>
        <v>-12</v>
      </c>
      <c r="AD21" s="28">
        <f>IF(AD13="","*",AD19)</f>
        <v>0</v>
      </c>
      <c r="AE21" s="28">
        <f>IF(AE13="","*",AE19)</f>
        <v>0</v>
      </c>
      <c r="AF21" s="28">
        <f>IF(AF13="","*",AF19)</f>
        <v>0</v>
      </c>
      <c r="AG21" s="28">
        <f>IF(AG13="","*",AG19)</f>
        <v>0</v>
      </c>
      <c r="AH21" s="28" t="s">
        <v>104</v>
      </c>
      <c r="AI21" s="28" t="s">
        <v>104</v>
      </c>
      <c r="AJ21" s="28">
        <f>IF(AJ13="","*",AJ19)</f>
        <v>-12</v>
      </c>
      <c r="AK21" s="28">
        <f>IF(AK13="","*",AK19)</f>
        <v>0</v>
      </c>
      <c r="AL21" s="28">
        <f>IF(AL13="","*",AL19)</f>
        <v>0</v>
      </c>
      <c r="AM21" s="28">
        <f>IF(AM13="","*",AM19)</f>
        <v>0</v>
      </c>
      <c r="AN21" s="28">
        <f>IF(AN13="","*",AN19)</f>
        <v>0</v>
      </c>
      <c r="AO21" s="7" t="s">
        <v>104</v>
      </c>
      <c r="AP21" s="19" t="s">
        <v>104</v>
      </c>
      <c r="HW21" s="4" t="s">
        <v>78</v>
      </c>
    </row>
    <row r="22" spans="4:42" ht="22.5" customHeight="1">
      <c r="D22" s="20" t="s">
        <v>37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</row>
    <row r="23" spans="4:42" ht="14.25" customHeight="1"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</row>
    <row r="24" spans="3:43" ht="6.75" customHeight="1"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</row>
    <row r="25" spans="3:64" ht="12">
      <c r="C25" s="7"/>
      <c r="D25" s="181" t="s">
        <v>15</v>
      </c>
      <c r="E25" s="178" t="s">
        <v>38</v>
      </c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200" t="s">
        <v>39</v>
      </c>
      <c r="AO25" s="201"/>
      <c r="AP25" s="202"/>
      <c r="AQ25" s="7"/>
      <c r="AX25" s="199" t="e">
        <f>#REF!</f>
        <v>#REF!</v>
      </c>
      <c r="AY25" s="199"/>
      <c r="AZ25" s="199"/>
      <c r="BA25" s="199"/>
      <c r="BB25" s="199"/>
      <c r="BC25" s="199"/>
      <c r="BD25" s="199"/>
      <c r="BE25" s="199"/>
      <c r="BF25" s="199"/>
      <c r="BG25" s="199"/>
      <c r="BH25" s="199"/>
      <c r="BI25" s="199"/>
      <c r="BJ25" s="199"/>
      <c r="BK25" s="199"/>
      <c r="BL25" s="199"/>
    </row>
    <row r="26" spans="4:66" s="21" customFormat="1" ht="12">
      <c r="D26" s="182"/>
      <c r="E26" s="179" t="s">
        <v>40</v>
      </c>
      <c r="F26" s="179"/>
      <c r="G26" s="179"/>
      <c r="H26" s="179"/>
      <c r="I26" s="179"/>
      <c r="J26" s="179" t="s">
        <v>41</v>
      </c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80" t="s">
        <v>42</v>
      </c>
      <c r="Y26" s="180"/>
      <c r="Z26" s="180"/>
      <c r="AA26" s="180"/>
      <c r="AB26" s="180"/>
      <c r="AC26" s="180" t="s">
        <v>43</v>
      </c>
      <c r="AD26" s="180"/>
      <c r="AE26" s="180"/>
      <c r="AF26" s="180"/>
      <c r="AG26" s="180"/>
      <c r="AH26" s="180"/>
      <c r="AI26" s="179" t="s">
        <v>8</v>
      </c>
      <c r="AJ26" s="179"/>
      <c r="AK26" s="179"/>
      <c r="AL26" s="179" t="s">
        <v>44</v>
      </c>
      <c r="AM26" s="179"/>
      <c r="AN26" s="205" t="s">
        <v>45</v>
      </c>
      <c r="AO26" s="206"/>
      <c r="AP26" s="207"/>
      <c r="AX26" s="49" t="e">
        <f>#REF!</f>
        <v>#REF!</v>
      </c>
      <c r="AY26" s="49"/>
      <c r="AZ26" s="49" t="e">
        <f>#REF!</f>
        <v>#REF!</v>
      </c>
      <c r="BA26" s="49"/>
      <c r="BB26" s="49" t="e">
        <f>#REF!</f>
        <v>#REF!</v>
      </c>
      <c r="BC26" s="49"/>
      <c r="BD26" s="49" t="e">
        <f>#REF!</f>
        <v>#REF!</v>
      </c>
      <c r="BE26" s="49"/>
      <c r="BF26" s="49" t="e">
        <f>#REF!</f>
        <v>#REF!</v>
      </c>
      <c r="BG26" s="49"/>
      <c r="BH26" s="49" t="e">
        <f>#REF!</f>
        <v>#REF!</v>
      </c>
      <c r="BI26" s="49"/>
      <c r="BJ26" s="49" t="e">
        <f>#REF!</f>
        <v>#REF!</v>
      </c>
      <c r="BK26" s="49"/>
      <c r="BL26" s="49" t="e">
        <f>#REF!</f>
        <v>#REF!</v>
      </c>
      <c r="BN26" s="4"/>
    </row>
    <row r="27" spans="4:65" s="21" customFormat="1" ht="12.75">
      <c r="D27" s="22">
        <v>1</v>
      </c>
      <c r="E27" s="177">
        <v>2101303</v>
      </c>
      <c r="F27" s="177"/>
      <c r="G27" s="177"/>
      <c r="H27" s="177"/>
      <c r="I27" s="177"/>
      <c r="J27" s="177" t="s">
        <v>157</v>
      </c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58" t="s">
        <v>132</v>
      </c>
      <c r="Y27" s="158"/>
      <c r="Z27" s="158"/>
      <c r="AA27" s="158"/>
      <c r="AB27" s="158"/>
      <c r="AC27" s="150" t="s">
        <v>133</v>
      </c>
      <c r="AD27" s="151"/>
      <c r="AE27" s="151"/>
      <c r="AF27" s="151"/>
      <c r="AG27" s="151"/>
      <c r="AH27" s="152"/>
      <c r="AI27" s="209">
        <v>2</v>
      </c>
      <c r="AJ27" s="209"/>
      <c r="AK27" s="209"/>
      <c r="AL27" s="208">
        <v>2</v>
      </c>
      <c r="AM27" s="208"/>
      <c r="AN27" s="208">
        <v>42</v>
      </c>
      <c r="AO27" s="208"/>
      <c r="AP27" s="208"/>
      <c r="AV27" s="50"/>
      <c r="AW27" s="50">
        <f aca="true" t="shared" si="1" ref="AW27:AW39">VALUE(AV27)</f>
        <v>0</v>
      </c>
      <c r="AX27" s="49" t="e">
        <f>#REF!</f>
        <v>#REF!</v>
      </c>
      <c r="AY27" s="49" t="e">
        <f>AX26</f>
        <v>#REF!</v>
      </c>
      <c r="AZ27" s="49" t="e">
        <f>#REF!</f>
        <v>#REF!</v>
      </c>
      <c r="BA27" s="49" t="e">
        <f>AZ26</f>
        <v>#REF!</v>
      </c>
      <c r="BB27" s="49" t="e">
        <f>#REF!</f>
        <v>#REF!</v>
      </c>
      <c r="BC27" s="49" t="e">
        <f>BB26</f>
        <v>#REF!</v>
      </c>
      <c r="BD27" s="49" t="e">
        <f>#REF!</f>
        <v>#REF!</v>
      </c>
      <c r="BE27" s="49" t="e">
        <f>BD26</f>
        <v>#REF!</v>
      </c>
      <c r="BF27" s="49" t="e">
        <f>#REF!</f>
        <v>#REF!</v>
      </c>
      <c r="BG27" s="49" t="e">
        <f>BF26</f>
        <v>#REF!</v>
      </c>
      <c r="BH27" s="49" t="e">
        <f>#REF!</f>
        <v>#REF!</v>
      </c>
      <c r="BI27" s="49" t="e">
        <f>BH26</f>
        <v>#REF!</v>
      </c>
      <c r="BJ27" s="49" t="e">
        <f>#REF!</f>
        <v>#REF!</v>
      </c>
      <c r="BK27" s="49" t="e">
        <f>BJ26</f>
        <v>#REF!</v>
      </c>
      <c r="BL27" s="49" t="e">
        <f>#REF!</f>
        <v>#REF!</v>
      </c>
      <c r="BM27" s="49" t="e">
        <f>BL26</f>
        <v>#REF!</v>
      </c>
    </row>
    <row r="28" spans="4:65" s="21" customFormat="1" ht="12.75">
      <c r="D28" s="42">
        <v>2</v>
      </c>
      <c r="E28" s="177">
        <v>2101518</v>
      </c>
      <c r="F28" s="177"/>
      <c r="G28" s="177"/>
      <c r="H28" s="177"/>
      <c r="I28" s="177"/>
      <c r="J28" s="177" t="s">
        <v>149</v>
      </c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58" t="s">
        <v>132</v>
      </c>
      <c r="Y28" s="158"/>
      <c r="Z28" s="158"/>
      <c r="AA28" s="158"/>
      <c r="AB28" s="158"/>
      <c r="AC28" s="150" t="s">
        <v>133</v>
      </c>
      <c r="AD28" s="151"/>
      <c r="AE28" s="151"/>
      <c r="AF28" s="151"/>
      <c r="AG28" s="151"/>
      <c r="AH28" s="152"/>
      <c r="AI28" s="144">
        <v>2</v>
      </c>
      <c r="AJ28" s="144"/>
      <c r="AK28" s="144"/>
      <c r="AL28" s="187">
        <v>2</v>
      </c>
      <c r="AM28" s="187"/>
      <c r="AN28" s="187">
        <v>7</v>
      </c>
      <c r="AO28" s="187"/>
      <c r="AP28" s="187"/>
      <c r="AV28" s="50"/>
      <c r="AW28" s="50">
        <f t="shared" si="1"/>
        <v>0</v>
      </c>
      <c r="AX28" s="8" t="e">
        <f aca="true" t="shared" si="2" ref="AX28:BM39">AX27</f>
        <v>#REF!</v>
      </c>
      <c r="AY28" s="8" t="e">
        <f t="shared" si="2"/>
        <v>#REF!</v>
      </c>
      <c r="AZ28" s="8" t="e">
        <f t="shared" si="2"/>
        <v>#REF!</v>
      </c>
      <c r="BA28" s="8" t="e">
        <f t="shared" si="2"/>
        <v>#REF!</v>
      </c>
      <c r="BB28" s="8" t="e">
        <f t="shared" si="2"/>
        <v>#REF!</v>
      </c>
      <c r="BC28" s="8" t="e">
        <f t="shared" si="2"/>
        <v>#REF!</v>
      </c>
      <c r="BD28" s="8" t="e">
        <f t="shared" si="2"/>
        <v>#REF!</v>
      </c>
      <c r="BE28" s="8" t="e">
        <f t="shared" si="2"/>
        <v>#REF!</v>
      </c>
      <c r="BF28" s="8" t="e">
        <f t="shared" si="2"/>
        <v>#REF!</v>
      </c>
      <c r="BG28" s="8" t="e">
        <f t="shared" si="2"/>
        <v>#REF!</v>
      </c>
      <c r="BH28" s="8" t="e">
        <f t="shared" si="2"/>
        <v>#REF!</v>
      </c>
      <c r="BI28" s="8" t="e">
        <f t="shared" si="2"/>
        <v>#REF!</v>
      </c>
      <c r="BJ28" s="8" t="e">
        <f t="shared" si="2"/>
        <v>#REF!</v>
      </c>
      <c r="BK28" s="8" t="e">
        <f t="shared" si="2"/>
        <v>#REF!</v>
      </c>
      <c r="BL28" s="8" t="e">
        <f t="shared" si="2"/>
        <v>#REF!</v>
      </c>
      <c r="BM28" s="8" t="e">
        <f t="shared" si="2"/>
        <v>#REF!</v>
      </c>
    </row>
    <row r="29" spans="4:65" s="21" customFormat="1" ht="12.75">
      <c r="D29" s="43">
        <v>3</v>
      </c>
      <c r="E29" s="161">
        <v>2101710</v>
      </c>
      <c r="F29" s="161"/>
      <c r="G29" s="161"/>
      <c r="H29" s="161"/>
      <c r="I29" s="161"/>
      <c r="J29" s="161" t="s">
        <v>158</v>
      </c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58" t="s">
        <v>132</v>
      </c>
      <c r="Y29" s="158"/>
      <c r="Z29" s="158"/>
      <c r="AA29" s="158"/>
      <c r="AB29" s="158"/>
      <c r="AC29" s="150" t="s">
        <v>133</v>
      </c>
      <c r="AD29" s="151"/>
      <c r="AE29" s="151"/>
      <c r="AF29" s="151"/>
      <c r="AG29" s="151"/>
      <c r="AH29" s="152"/>
      <c r="AI29" s="144">
        <v>2</v>
      </c>
      <c r="AJ29" s="144"/>
      <c r="AK29" s="144"/>
      <c r="AL29" s="187">
        <v>2</v>
      </c>
      <c r="AM29" s="187"/>
      <c r="AN29" s="187">
        <v>7</v>
      </c>
      <c r="AO29" s="187"/>
      <c r="AP29" s="187"/>
      <c r="AV29" s="50"/>
      <c r="AW29" s="50">
        <f t="shared" si="1"/>
        <v>0</v>
      </c>
      <c r="AX29" s="8" t="e">
        <f t="shared" si="2"/>
        <v>#REF!</v>
      </c>
      <c r="AY29" s="8" t="e">
        <f t="shared" si="2"/>
        <v>#REF!</v>
      </c>
      <c r="AZ29" s="8" t="e">
        <f t="shared" si="2"/>
        <v>#REF!</v>
      </c>
      <c r="BA29" s="8" t="e">
        <f t="shared" si="2"/>
        <v>#REF!</v>
      </c>
      <c r="BB29" s="8" t="e">
        <f t="shared" si="2"/>
        <v>#REF!</v>
      </c>
      <c r="BC29" s="8" t="e">
        <f t="shared" si="2"/>
        <v>#REF!</v>
      </c>
      <c r="BD29" s="8" t="e">
        <f t="shared" si="2"/>
        <v>#REF!</v>
      </c>
      <c r="BE29" s="8" t="e">
        <f t="shared" si="2"/>
        <v>#REF!</v>
      </c>
      <c r="BF29" s="8" t="e">
        <f t="shared" si="2"/>
        <v>#REF!</v>
      </c>
      <c r="BG29" s="8" t="e">
        <f t="shared" si="2"/>
        <v>#REF!</v>
      </c>
      <c r="BH29" s="8" t="e">
        <f t="shared" si="2"/>
        <v>#REF!</v>
      </c>
      <c r="BI29" s="8" t="e">
        <f t="shared" si="2"/>
        <v>#REF!</v>
      </c>
      <c r="BJ29" s="8" t="e">
        <f t="shared" si="2"/>
        <v>#REF!</v>
      </c>
      <c r="BK29" s="8" t="e">
        <f t="shared" si="2"/>
        <v>#REF!</v>
      </c>
      <c r="BL29" s="8" t="e">
        <f t="shared" si="2"/>
        <v>#REF!</v>
      </c>
      <c r="BM29" s="8" t="e">
        <f t="shared" si="2"/>
        <v>#REF!</v>
      </c>
    </row>
    <row r="30" spans="4:65" s="21" customFormat="1" ht="12.75">
      <c r="D30" s="43">
        <v>4</v>
      </c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58"/>
      <c r="Y30" s="158"/>
      <c r="Z30" s="158"/>
      <c r="AA30" s="158"/>
      <c r="AB30" s="158"/>
      <c r="AC30" s="150"/>
      <c r="AD30" s="151"/>
      <c r="AE30" s="151"/>
      <c r="AF30" s="151"/>
      <c r="AG30" s="151"/>
      <c r="AH30" s="152"/>
      <c r="AI30" s="144"/>
      <c r="AJ30" s="144"/>
      <c r="AK30" s="144"/>
      <c r="AL30" s="187"/>
      <c r="AM30" s="187"/>
      <c r="AN30" s="187"/>
      <c r="AO30" s="187"/>
      <c r="AP30" s="187"/>
      <c r="AV30" s="50"/>
      <c r="AW30" s="50">
        <f t="shared" si="1"/>
        <v>0</v>
      </c>
      <c r="AX30" s="8" t="e">
        <f t="shared" si="2"/>
        <v>#REF!</v>
      </c>
      <c r="AY30" s="8" t="e">
        <f t="shared" si="2"/>
        <v>#REF!</v>
      </c>
      <c r="AZ30" s="8" t="e">
        <f t="shared" si="2"/>
        <v>#REF!</v>
      </c>
      <c r="BA30" s="8" t="e">
        <f t="shared" si="2"/>
        <v>#REF!</v>
      </c>
      <c r="BB30" s="8" t="e">
        <f t="shared" si="2"/>
        <v>#REF!</v>
      </c>
      <c r="BC30" s="8" t="e">
        <f t="shared" si="2"/>
        <v>#REF!</v>
      </c>
      <c r="BD30" s="8" t="e">
        <f t="shared" si="2"/>
        <v>#REF!</v>
      </c>
      <c r="BE30" s="8" t="e">
        <f t="shared" si="2"/>
        <v>#REF!</v>
      </c>
      <c r="BF30" s="8" t="e">
        <f t="shared" si="2"/>
        <v>#REF!</v>
      </c>
      <c r="BG30" s="8" t="e">
        <f t="shared" si="2"/>
        <v>#REF!</v>
      </c>
      <c r="BH30" s="8" t="e">
        <f t="shared" si="2"/>
        <v>#REF!</v>
      </c>
      <c r="BI30" s="8" t="e">
        <f t="shared" si="2"/>
        <v>#REF!</v>
      </c>
      <c r="BJ30" s="8" t="e">
        <f t="shared" si="2"/>
        <v>#REF!</v>
      </c>
      <c r="BK30" s="8" t="e">
        <f t="shared" si="2"/>
        <v>#REF!</v>
      </c>
      <c r="BL30" s="8" t="e">
        <f t="shared" si="2"/>
        <v>#REF!</v>
      </c>
      <c r="BM30" s="8" t="e">
        <f t="shared" si="2"/>
        <v>#REF!</v>
      </c>
    </row>
    <row r="31" spans="4:65" s="21" customFormat="1" ht="12.75">
      <c r="D31" s="43">
        <v>5</v>
      </c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58"/>
      <c r="Y31" s="158"/>
      <c r="Z31" s="158"/>
      <c r="AA31" s="158"/>
      <c r="AB31" s="158"/>
      <c r="AC31" s="150"/>
      <c r="AD31" s="151"/>
      <c r="AE31" s="151"/>
      <c r="AF31" s="151"/>
      <c r="AG31" s="151"/>
      <c r="AH31" s="152"/>
      <c r="AI31" s="144"/>
      <c r="AJ31" s="144"/>
      <c r="AK31" s="144"/>
      <c r="AL31" s="187"/>
      <c r="AM31" s="187"/>
      <c r="AN31" s="187"/>
      <c r="AO31" s="187"/>
      <c r="AP31" s="187"/>
      <c r="AV31" s="50"/>
      <c r="AW31" s="50">
        <f t="shared" si="1"/>
        <v>0</v>
      </c>
      <c r="AX31" s="8" t="e">
        <f t="shared" si="2"/>
        <v>#REF!</v>
      </c>
      <c r="AY31" s="8" t="e">
        <f t="shared" si="2"/>
        <v>#REF!</v>
      </c>
      <c r="AZ31" s="8" t="e">
        <f t="shared" si="2"/>
        <v>#REF!</v>
      </c>
      <c r="BA31" s="8" t="e">
        <f t="shared" si="2"/>
        <v>#REF!</v>
      </c>
      <c r="BB31" s="8" t="e">
        <f t="shared" si="2"/>
        <v>#REF!</v>
      </c>
      <c r="BC31" s="8" t="e">
        <f t="shared" si="2"/>
        <v>#REF!</v>
      </c>
      <c r="BD31" s="8" t="e">
        <f t="shared" si="2"/>
        <v>#REF!</v>
      </c>
      <c r="BE31" s="8" t="e">
        <f t="shared" si="2"/>
        <v>#REF!</v>
      </c>
      <c r="BF31" s="8" t="e">
        <f t="shared" si="2"/>
        <v>#REF!</v>
      </c>
      <c r="BG31" s="8" t="e">
        <f t="shared" si="2"/>
        <v>#REF!</v>
      </c>
      <c r="BH31" s="8" t="e">
        <f t="shared" si="2"/>
        <v>#REF!</v>
      </c>
      <c r="BI31" s="8" t="e">
        <f t="shared" si="2"/>
        <v>#REF!</v>
      </c>
      <c r="BJ31" s="8" t="e">
        <f t="shared" si="2"/>
        <v>#REF!</v>
      </c>
      <c r="BK31" s="8" t="e">
        <f t="shared" si="2"/>
        <v>#REF!</v>
      </c>
      <c r="BL31" s="8" t="e">
        <f t="shared" si="2"/>
        <v>#REF!</v>
      </c>
      <c r="BM31" s="8" t="e">
        <f t="shared" si="2"/>
        <v>#REF!</v>
      </c>
    </row>
    <row r="32" spans="4:65" s="21" customFormat="1" ht="12.75">
      <c r="D32" s="43"/>
      <c r="E32" s="135"/>
      <c r="F32" s="136"/>
      <c r="G32" s="136"/>
      <c r="H32" s="136"/>
      <c r="I32" s="169"/>
      <c r="J32" s="135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69"/>
      <c r="X32" s="158"/>
      <c r="Y32" s="158"/>
      <c r="Z32" s="158"/>
      <c r="AA32" s="158"/>
      <c r="AB32" s="158"/>
      <c r="AC32" s="150"/>
      <c r="AD32" s="151"/>
      <c r="AE32" s="151"/>
      <c r="AF32" s="151"/>
      <c r="AG32" s="151"/>
      <c r="AH32" s="152"/>
      <c r="AI32" s="144"/>
      <c r="AJ32" s="144"/>
      <c r="AK32" s="144"/>
      <c r="AL32" s="187"/>
      <c r="AM32" s="187"/>
      <c r="AN32" s="187"/>
      <c r="AO32" s="187"/>
      <c r="AP32" s="187"/>
      <c r="AV32" s="50"/>
      <c r="AW32" s="50">
        <f t="shared" si="1"/>
        <v>0</v>
      </c>
      <c r="AX32" s="8" t="e">
        <f t="shared" si="2"/>
        <v>#REF!</v>
      </c>
      <c r="AY32" s="8" t="e">
        <f t="shared" si="2"/>
        <v>#REF!</v>
      </c>
      <c r="AZ32" s="8" t="e">
        <f t="shared" si="2"/>
        <v>#REF!</v>
      </c>
      <c r="BA32" s="8" t="e">
        <f t="shared" si="2"/>
        <v>#REF!</v>
      </c>
      <c r="BB32" s="8" t="e">
        <f t="shared" si="2"/>
        <v>#REF!</v>
      </c>
      <c r="BC32" s="8" t="e">
        <f t="shared" si="2"/>
        <v>#REF!</v>
      </c>
      <c r="BD32" s="8" t="e">
        <f t="shared" si="2"/>
        <v>#REF!</v>
      </c>
      <c r="BE32" s="8" t="e">
        <f t="shared" si="2"/>
        <v>#REF!</v>
      </c>
      <c r="BF32" s="8" t="e">
        <f t="shared" si="2"/>
        <v>#REF!</v>
      </c>
      <c r="BG32" s="8" t="e">
        <f t="shared" si="2"/>
        <v>#REF!</v>
      </c>
      <c r="BH32" s="8" t="e">
        <f t="shared" si="2"/>
        <v>#REF!</v>
      </c>
      <c r="BI32" s="8" t="e">
        <f t="shared" si="2"/>
        <v>#REF!</v>
      </c>
      <c r="BJ32" s="8" t="e">
        <f t="shared" si="2"/>
        <v>#REF!</v>
      </c>
      <c r="BK32" s="8" t="e">
        <f t="shared" si="2"/>
        <v>#REF!</v>
      </c>
      <c r="BL32" s="8" t="e">
        <f t="shared" si="2"/>
        <v>#REF!</v>
      </c>
      <c r="BM32" s="8" t="e">
        <f t="shared" si="2"/>
        <v>#REF!</v>
      </c>
    </row>
    <row r="33" spans="4:65" s="21" customFormat="1" ht="12.75" customHeight="1">
      <c r="D33" s="43"/>
      <c r="E33" s="135"/>
      <c r="F33" s="136"/>
      <c r="G33" s="136"/>
      <c r="H33" s="136"/>
      <c r="I33" s="169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58"/>
      <c r="Y33" s="158"/>
      <c r="Z33" s="158"/>
      <c r="AA33" s="158"/>
      <c r="AB33" s="158"/>
      <c r="AC33" s="150"/>
      <c r="AD33" s="151"/>
      <c r="AE33" s="151"/>
      <c r="AF33" s="151"/>
      <c r="AG33" s="151"/>
      <c r="AH33" s="152"/>
      <c r="AI33" s="144"/>
      <c r="AJ33" s="144"/>
      <c r="AK33" s="144"/>
      <c r="AL33" s="187"/>
      <c r="AM33" s="187"/>
      <c r="AN33" s="187"/>
      <c r="AO33" s="187"/>
      <c r="AP33" s="187"/>
      <c r="AV33" s="50"/>
      <c r="AW33" s="50">
        <f t="shared" si="1"/>
        <v>0</v>
      </c>
      <c r="AX33" s="8" t="e">
        <f t="shared" si="2"/>
        <v>#REF!</v>
      </c>
      <c r="AY33" s="8" t="e">
        <f t="shared" si="2"/>
        <v>#REF!</v>
      </c>
      <c r="AZ33" s="8" t="e">
        <f t="shared" si="2"/>
        <v>#REF!</v>
      </c>
      <c r="BA33" s="8" t="e">
        <f t="shared" si="2"/>
        <v>#REF!</v>
      </c>
      <c r="BB33" s="8" t="e">
        <f t="shared" si="2"/>
        <v>#REF!</v>
      </c>
      <c r="BC33" s="8" t="e">
        <f t="shared" si="2"/>
        <v>#REF!</v>
      </c>
      <c r="BD33" s="8" t="e">
        <f t="shared" si="2"/>
        <v>#REF!</v>
      </c>
      <c r="BE33" s="8" t="e">
        <f t="shared" si="2"/>
        <v>#REF!</v>
      </c>
      <c r="BF33" s="8" t="e">
        <f t="shared" si="2"/>
        <v>#REF!</v>
      </c>
      <c r="BG33" s="8" t="e">
        <f t="shared" si="2"/>
        <v>#REF!</v>
      </c>
      <c r="BH33" s="8" t="e">
        <f t="shared" si="2"/>
        <v>#REF!</v>
      </c>
      <c r="BI33" s="8" t="e">
        <f t="shared" si="2"/>
        <v>#REF!</v>
      </c>
      <c r="BJ33" s="8" t="e">
        <f t="shared" si="2"/>
        <v>#REF!</v>
      </c>
      <c r="BK33" s="8" t="e">
        <f t="shared" si="2"/>
        <v>#REF!</v>
      </c>
      <c r="BL33" s="8" t="e">
        <f t="shared" si="2"/>
        <v>#REF!</v>
      </c>
      <c r="BM33" s="8" t="e">
        <f t="shared" si="2"/>
        <v>#REF!</v>
      </c>
    </row>
    <row r="34" spans="4:65" s="21" customFormat="1" ht="12.75" customHeight="1">
      <c r="D34" s="43"/>
      <c r="E34" s="135"/>
      <c r="F34" s="136"/>
      <c r="G34" s="136"/>
      <c r="H34" s="136"/>
      <c r="I34" s="169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58"/>
      <c r="Y34" s="158"/>
      <c r="Z34" s="158"/>
      <c r="AA34" s="158"/>
      <c r="AB34" s="158"/>
      <c r="AC34" s="150"/>
      <c r="AD34" s="151"/>
      <c r="AE34" s="151"/>
      <c r="AF34" s="151"/>
      <c r="AG34" s="151"/>
      <c r="AH34" s="152"/>
      <c r="AI34" s="144"/>
      <c r="AJ34" s="144"/>
      <c r="AK34" s="144"/>
      <c r="AL34" s="187"/>
      <c r="AM34" s="187"/>
      <c r="AN34" s="187"/>
      <c r="AO34" s="187"/>
      <c r="AP34" s="187"/>
      <c r="AV34" s="50"/>
      <c r="AW34" s="50">
        <f t="shared" si="1"/>
        <v>0</v>
      </c>
      <c r="AX34" s="8" t="e">
        <f t="shared" si="2"/>
        <v>#REF!</v>
      </c>
      <c r="AY34" s="8" t="e">
        <f t="shared" si="2"/>
        <v>#REF!</v>
      </c>
      <c r="AZ34" s="8" t="e">
        <f t="shared" si="2"/>
        <v>#REF!</v>
      </c>
      <c r="BA34" s="8" t="e">
        <f t="shared" si="2"/>
        <v>#REF!</v>
      </c>
      <c r="BB34" s="8" t="e">
        <f t="shared" si="2"/>
        <v>#REF!</v>
      </c>
      <c r="BC34" s="8" t="e">
        <f t="shared" si="2"/>
        <v>#REF!</v>
      </c>
      <c r="BD34" s="8" t="e">
        <f t="shared" si="2"/>
        <v>#REF!</v>
      </c>
      <c r="BE34" s="8" t="e">
        <f t="shared" si="2"/>
        <v>#REF!</v>
      </c>
      <c r="BF34" s="8" t="e">
        <f t="shared" si="2"/>
        <v>#REF!</v>
      </c>
      <c r="BG34" s="8" t="e">
        <f t="shared" si="2"/>
        <v>#REF!</v>
      </c>
      <c r="BH34" s="8" t="e">
        <f t="shared" si="2"/>
        <v>#REF!</v>
      </c>
      <c r="BI34" s="8" t="e">
        <f t="shared" si="2"/>
        <v>#REF!</v>
      </c>
      <c r="BJ34" s="8" t="e">
        <f t="shared" si="2"/>
        <v>#REF!</v>
      </c>
      <c r="BK34" s="8" t="e">
        <f t="shared" si="2"/>
        <v>#REF!</v>
      </c>
      <c r="BL34" s="8" t="e">
        <f t="shared" si="2"/>
        <v>#REF!</v>
      </c>
      <c r="BM34" s="8" t="e">
        <f t="shared" si="2"/>
        <v>#REF!</v>
      </c>
    </row>
    <row r="35" spans="4:65" s="21" customFormat="1" ht="12.75">
      <c r="D35" s="43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58"/>
      <c r="Y35" s="158"/>
      <c r="Z35" s="158"/>
      <c r="AA35" s="158"/>
      <c r="AB35" s="158"/>
      <c r="AC35" s="150"/>
      <c r="AD35" s="151"/>
      <c r="AE35" s="151"/>
      <c r="AF35" s="151"/>
      <c r="AG35" s="151"/>
      <c r="AH35" s="152"/>
      <c r="AI35" s="144"/>
      <c r="AJ35" s="144"/>
      <c r="AK35" s="144"/>
      <c r="AL35" s="187"/>
      <c r="AM35" s="187"/>
      <c r="AN35" s="187"/>
      <c r="AO35" s="187"/>
      <c r="AP35" s="187"/>
      <c r="AV35" s="50"/>
      <c r="AW35" s="50">
        <f t="shared" si="1"/>
        <v>0</v>
      </c>
      <c r="AX35" s="8" t="e">
        <f t="shared" si="2"/>
        <v>#REF!</v>
      </c>
      <c r="AY35" s="8" t="e">
        <f t="shared" si="2"/>
        <v>#REF!</v>
      </c>
      <c r="AZ35" s="8" t="e">
        <f t="shared" si="2"/>
        <v>#REF!</v>
      </c>
      <c r="BA35" s="8" t="e">
        <f t="shared" si="2"/>
        <v>#REF!</v>
      </c>
      <c r="BB35" s="8" t="e">
        <f t="shared" si="2"/>
        <v>#REF!</v>
      </c>
      <c r="BC35" s="8" t="e">
        <f t="shared" si="2"/>
        <v>#REF!</v>
      </c>
      <c r="BD35" s="8" t="e">
        <f t="shared" si="2"/>
        <v>#REF!</v>
      </c>
      <c r="BE35" s="8" t="e">
        <f t="shared" si="2"/>
        <v>#REF!</v>
      </c>
      <c r="BF35" s="8" t="e">
        <f t="shared" si="2"/>
        <v>#REF!</v>
      </c>
      <c r="BG35" s="8" t="e">
        <f t="shared" si="2"/>
        <v>#REF!</v>
      </c>
      <c r="BH35" s="8" t="e">
        <f t="shared" si="2"/>
        <v>#REF!</v>
      </c>
      <c r="BI35" s="8" t="e">
        <f t="shared" si="2"/>
        <v>#REF!</v>
      </c>
      <c r="BJ35" s="8" t="e">
        <f t="shared" si="2"/>
        <v>#REF!</v>
      </c>
      <c r="BK35" s="8" t="e">
        <f t="shared" si="2"/>
        <v>#REF!</v>
      </c>
      <c r="BL35" s="8" t="e">
        <f t="shared" si="2"/>
        <v>#REF!</v>
      </c>
      <c r="BM35" s="8" t="e">
        <f t="shared" si="2"/>
        <v>#REF!</v>
      </c>
    </row>
    <row r="36" spans="4:66" ht="12.75">
      <c r="D36" s="43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58"/>
      <c r="Y36" s="158"/>
      <c r="Z36" s="158"/>
      <c r="AA36" s="158"/>
      <c r="AB36" s="158"/>
      <c r="AC36" s="150"/>
      <c r="AD36" s="151"/>
      <c r="AE36" s="151"/>
      <c r="AF36" s="151"/>
      <c r="AG36" s="151"/>
      <c r="AH36" s="152"/>
      <c r="AI36" s="144"/>
      <c r="AJ36" s="144"/>
      <c r="AK36" s="144"/>
      <c r="AL36" s="187"/>
      <c r="AM36" s="187"/>
      <c r="AN36" s="187"/>
      <c r="AO36" s="187"/>
      <c r="AP36" s="187"/>
      <c r="AV36" s="50"/>
      <c r="AW36" s="50">
        <f t="shared" si="1"/>
        <v>0</v>
      </c>
      <c r="AX36" s="8" t="e">
        <f t="shared" si="2"/>
        <v>#REF!</v>
      </c>
      <c r="AY36" s="8" t="e">
        <f t="shared" si="2"/>
        <v>#REF!</v>
      </c>
      <c r="AZ36" s="8" t="e">
        <f t="shared" si="2"/>
        <v>#REF!</v>
      </c>
      <c r="BA36" s="8" t="e">
        <f t="shared" si="2"/>
        <v>#REF!</v>
      </c>
      <c r="BB36" s="8" t="e">
        <f t="shared" si="2"/>
        <v>#REF!</v>
      </c>
      <c r="BC36" s="8" t="e">
        <f t="shared" si="2"/>
        <v>#REF!</v>
      </c>
      <c r="BD36" s="8" t="e">
        <f t="shared" si="2"/>
        <v>#REF!</v>
      </c>
      <c r="BE36" s="8" t="e">
        <f t="shared" si="2"/>
        <v>#REF!</v>
      </c>
      <c r="BF36" s="8" t="e">
        <f t="shared" si="2"/>
        <v>#REF!</v>
      </c>
      <c r="BG36" s="8" t="e">
        <f t="shared" si="2"/>
        <v>#REF!</v>
      </c>
      <c r="BH36" s="8" t="e">
        <f t="shared" si="2"/>
        <v>#REF!</v>
      </c>
      <c r="BI36" s="8" t="e">
        <f t="shared" si="2"/>
        <v>#REF!</v>
      </c>
      <c r="BJ36" s="8" t="e">
        <f t="shared" si="2"/>
        <v>#REF!</v>
      </c>
      <c r="BK36" s="8" t="e">
        <f t="shared" si="2"/>
        <v>#REF!</v>
      </c>
      <c r="BL36" s="8" t="e">
        <f t="shared" si="2"/>
        <v>#REF!</v>
      </c>
      <c r="BM36" s="8" t="e">
        <f t="shared" si="2"/>
        <v>#REF!</v>
      </c>
      <c r="BN36" s="21"/>
    </row>
    <row r="37" spans="4:65" ht="12.75">
      <c r="D37" s="43"/>
      <c r="E37" s="144"/>
      <c r="F37" s="144"/>
      <c r="G37" s="144"/>
      <c r="H37" s="144"/>
      <c r="I37" s="14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8">
        <f>IF(E37&gt;0,"Teori/Uyg.","")</f>
      </c>
      <c r="Y37" s="158"/>
      <c r="Z37" s="158"/>
      <c r="AA37" s="158"/>
      <c r="AB37" s="158"/>
      <c r="AC37" s="150"/>
      <c r="AD37" s="151"/>
      <c r="AE37" s="151"/>
      <c r="AF37" s="151"/>
      <c r="AG37" s="151"/>
      <c r="AH37" s="152"/>
      <c r="AI37" s="144"/>
      <c r="AJ37" s="144"/>
      <c r="AK37" s="144"/>
      <c r="AL37" s="187"/>
      <c r="AM37" s="187"/>
      <c r="AN37" s="187"/>
      <c r="AO37" s="187"/>
      <c r="AP37" s="187"/>
      <c r="AW37" s="50">
        <f t="shared" si="1"/>
        <v>0</v>
      </c>
      <c r="AX37" s="8" t="e">
        <f t="shared" si="2"/>
        <v>#REF!</v>
      </c>
      <c r="AY37" s="8" t="e">
        <f t="shared" si="2"/>
        <v>#REF!</v>
      </c>
      <c r="AZ37" s="8" t="e">
        <f t="shared" si="2"/>
        <v>#REF!</v>
      </c>
      <c r="BA37" s="8" t="e">
        <f t="shared" si="2"/>
        <v>#REF!</v>
      </c>
      <c r="BB37" s="8" t="e">
        <f t="shared" si="2"/>
        <v>#REF!</v>
      </c>
      <c r="BC37" s="8" t="e">
        <f t="shared" si="2"/>
        <v>#REF!</v>
      </c>
      <c r="BD37" s="8" t="e">
        <f t="shared" si="2"/>
        <v>#REF!</v>
      </c>
      <c r="BE37" s="8" t="e">
        <f t="shared" si="2"/>
        <v>#REF!</v>
      </c>
      <c r="BF37" s="8" t="e">
        <f t="shared" si="2"/>
        <v>#REF!</v>
      </c>
      <c r="BG37" s="8" t="e">
        <f t="shared" si="2"/>
        <v>#REF!</v>
      </c>
      <c r="BH37" s="8" t="e">
        <f t="shared" si="2"/>
        <v>#REF!</v>
      </c>
      <c r="BI37" s="8" t="e">
        <f t="shared" si="2"/>
        <v>#REF!</v>
      </c>
      <c r="BJ37" s="8" t="e">
        <f t="shared" si="2"/>
        <v>#REF!</v>
      </c>
      <c r="BK37" s="8" t="e">
        <f t="shared" si="2"/>
        <v>#REF!</v>
      </c>
      <c r="BL37" s="8" t="e">
        <f t="shared" si="2"/>
        <v>#REF!</v>
      </c>
      <c r="BM37" s="8" t="e">
        <f t="shared" si="2"/>
        <v>#REF!</v>
      </c>
    </row>
    <row r="38" spans="4:65" ht="12.75">
      <c r="D38" s="43"/>
      <c r="E38" s="144"/>
      <c r="F38" s="144"/>
      <c r="G38" s="144"/>
      <c r="H38" s="144"/>
      <c r="I38" s="14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8">
        <f>IF(E38&gt;0,"Teori/Uyg.","")</f>
      </c>
      <c r="Y38" s="158"/>
      <c r="Z38" s="158"/>
      <c r="AA38" s="158"/>
      <c r="AB38" s="158"/>
      <c r="AC38" s="150"/>
      <c r="AD38" s="151"/>
      <c r="AE38" s="151"/>
      <c r="AF38" s="151"/>
      <c r="AG38" s="151"/>
      <c r="AH38" s="152"/>
      <c r="AI38" s="144"/>
      <c r="AJ38" s="144"/>
      <c r="AK38" s="144"/>
      <c r="AL38" s="187"/>
      <c r="AM38" s="187"/>
      <c r="AN38" s="187"/>
      <c r="AO38" s="187"/>
      <c r="AP38" s="187"/>
      <c r="AW38" s="50">
        <f t="shared" si="1"/>
        <v>0</v>
      </c>
      <c r="AX38" s="8" t="e">
        <f t="shared" si="2"/>
        <v>#REF!</v>
      </c>
      <c r="AY38" s="8" t="e">
        <f t="shared" si="2"/>
        <v>#REF!</v>
      </c>
      <c r="AZ38" s="8" t="e">
        <f t="shared" si="2"/>
        <v>#REF!</v>
      </c>
      <c r="BA38" s="8" t="e">
        <f t="shared" si="2"/>
        <v>#REF!</v>
      </c>
      <c r="BB38" s="8" t="e">
        <f t="shared" si="2"/>
        <v>#REF!</v>
      </c>
      <c r="BC38" s="8" t="e">
        <f t="shared" si="2"/>
        <v>#REF!</v>
      </c>
      <c r="BD38" s="8" t="e">
        <f t="shared" si="2"/>
        <v>#REF!</v>
      </c>
      <c r="BE38" s="8" t="e">
        <f t="shared" si="2"/>
        <v>#REF!</v>
      </c>
      <c r="BF38" s="8" t="e">
        <f t="shared" si="2"/>
        <v>#REF!</v>
      </c>
      <c r="BG38" s="8" t="e">
        <f t="shared" si="2"/>
        <v>#REF!</v>
      </c>
      <c r="BH38" s="8" t="e">
        <f t="shared" si="2"/>
        <v>#REF!</v>
      </c>
      <c r="BI38" s="8" t="e">
        <f t="shared" si="2"/>
        <v>#REF!</v>
      </c>
      <c r="BJ38" s="8" t="e">
        <f t="shared" si="2"/>
        <v>#REF!</v>
      </c>
      <c r="BK38" s="8" t="e">
        <f t="shared" si="2"/>
        <v>#REF!</v>
      </c>
      <c r="BL38" s="8" t="e">
        <f t="shared" si="2"/>
        <v>#REF!</v>
      </c>
      <c r="BM38" s="8" t="e">
        <f t="shared" si="2"/>
        <v>#REF!</v>
      </c>
    </row>
    <row r="39" spans="4:65" ht="12.75">
      <c r="D39" s="44"/>
      <c r="E39" s="170"/>
      <c r="F39" s="170"/>
      <c r="G39" s="170"/>
      <c r="H39" s="170"/>
      <c r="I39" s="170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8">
        <f>IF(E39&gt;0,"Teori/Uyg.","")</f>
      </c>
      <c r="Y39" s="158"/>
      <c r="Z39" s="158"/>
      <c r="AA39" s="158"/>
      <c r="AB39" s="158"/>
      <c r="AC39" s="150"/>
      <c r="AD39" s="151"/>
      <c r="AE39" s="151"/>
      <c r="AF39" s="151"/>
      <c r="AG39" s="151"/>
      <c r="AH39" s="152"/>
      <c r="AI39" s="170"/>
      <c r="AJ39" s="170"/>
      <c r="AK39" s="170"/>
      <c r="AL39" s="210"/>
      <c r="AM39" s="210"/>
      <c r="AN39" s="210"/>
      <c r="AO39" s="210"/>
      <c r="AP39" s="210"/>
      <c r="AW39" s="50">
        <f t="shared" si="1"/>
        <v>0</v>
      </c>
      <c r="AX39" s="8" t="e">
        <f t="shared" si="2"/>
        <v>#REF!</v>
      </c>
      <c r="AY39" s="8" t="e">
        <f t="shared" si="2"/>
        <v>#REF!</v>
      </c>
      <c r="AZ39" s="8" t="e">
        <f t="shared" si="2"/>
        <v>#REF!</v>
      </c>
      <c r="BA39" s="8" t="e">
        <f t="shared" si="2"/>
        <v>#REF!</v>
      </c>
      <c r="BB39" s="8" t="e">
        <f t="shared" si="2"/>
        <v>#REF!</v>
      </c>
      <c r="BC39" s="8" t="e">
        <f t="shared" si="2"/>
        <v>#REF!</v>
      </c>
      <c r="BD39" s="8" t="e">
        <f t="shared" si="2"/>
        <v>#REF!</v>
      </c>
      <c r="BE39" s="8" t="e">
        <f t="shared" si="2"/>
        <v>#REF!</v>
      </c>
      <c r="BF39" s="8" t="e">
        <f t="shared" si="2"/>
        <v>#REF!</v>
      </c>
      <c r="BG39" s="8" t="e">
        <f t="shared" si="2"/>
        <v>#REF!</v>
      </c>
      <c r="BH39" s="8" t="e">
        <f t="shared" si="2"/>
        <v>#REF!</v>
      </c>
      <c r="BI39" s="8" t="e">
        <f t="shared" si="2"/>
        <v>#REF!</v>
      </c>
      <c r="BJ39" s="8" t="e">
        <f t="shared" si="2"/>
        <v>#REF!</v>
      </c>
      <c r="BK39" s="8" t="e">
        <f t="shared" si="2"/>
        <v>#REF!</v>
      </c>
      <c r="BL39" s="8" t="e">
        <f t="shared" si="2"/>
        <v>#REF!</v>
      </c>
      <c r="BM39" s="8" t="e">
        <f t="shared" si="2"/>
        <v>#REF!</v>
      </c>
    </row>
    <row r="40" spans="4:43" ht="12.75">
      <c r="D40" s="18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7" t="s">
        <v>46</v>
      </c>
      <c r="AD40" s="188"/>
      <c r="AE40" s="188"/>
      <c r="AF40" s="188"/>
      <c r="AG40" s="188"/>
      <c r="AH40" s="189"/>
      <c r="AI40" s="162">
        <f>SUM(AI27:AI39)</f>
        <v>6</v>
      </c>
      <c r="AJ40" s="162"/>
      <c r="AK40" s="162"/>
      <c r="AL40" s="162">
        <f>SUM(AL27:AM39)</f>
        <v>6</v>
      </c>
      <c r="AM40" s="162"/>
      <c r="AN40" s="156">
        <f>SUM(AN27:AN39)</f>
        <v>56</v>
      </c>
      <c r="AO40" s="156"/>
      <c r="AP40" s="156"/>
      <c r="AQ40" s="4">
        <f>IF(AL40&gt;10,AL40-10,0)</f>
        <v>0</v>
      </c>
    </row>
    <row r="41" spans="4:39" ht="8.25" customHeight="1"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6"/>
      <c r="AB41" s="6"/>
      <c r="AC41" s="7"/>
      <c r="AD41" s="7"/>
      <c r="AE41" s="7"/>
      <c r="AF41" s="7"/>
      <c r="AG41" s="7"/>
      <c r="AH41" s="7"/>
      <c r="AI41" s="23"/>
      <c r="AJ41" s="23"/>
      <c r="AK41" s="23"/>
      <c r="AL41" s="23"/>
      <c r="AM41" s="23"/>
    </row>
    <row r="42" spans="4:83" ht="12.75" customHeight="1">
      <c r="D42" s="24" t="s">
        <v>47</v>
      </c>
      <c r="E42" s="25"/>
      <c r="F42" s="26"/>
      <c r="G42" s="22"/>
      <c r="H42" s="17">
        <v>8</v>
      </c>
      <c r="I42" s="17">
        <v>9</v>
      </c>
      <c r="J42" s="17">
        <v>10</v>
      </c>
      <c r="K42" s="17">
        <v>11</v>
      </c>
      <c r="L42" s="17">
        <v>12</v>
      </c>
      <c r="M42" s="17">
        <v>13</v>
      </c>
      <c r="N42" s="17">
        <v>14</v>
      </c>
      <c r="O42" s="17">
        <v>15</v>
      </c>
      <c r="P42" s="17">
        <v>16</v>
      </c>
      <c r="Q42" s="17">
        <v>17</v>
      </c>
      <c r="R42" s="17">
        <v>18</v>
      </c>
      <c r="S42" s="17">
        <v>19</v>
      </c>
      <c r="T42" s="17">
        <v>20</v>
      </c>
      <c r="U42" s="17">
        <v>21</v>
      </c>
      <c r="V42" s="17">
        <v>22</v>
      </c>
      <c r="W42" s="7"/>
      <c r="X42" s="7"/>
      <c r="Y42" s="7"/>
      <c r="Z42" s="7"/>
      <c r="AA42" s="7"/>
      <c r="AB42" s="7"/>
      <c r="AC42" s="7"/>
      <c r="AD42" s="7"/>
      <c r="AE42" s="160" t="s">
        <v>2</v>
      </c>
      <c r="AF42" s="160"/>
      <c r="AG42" s="160"/>
      <c r="AH42" s="7"/>
      <c r="AI42" s="7"/>
      <c r="AJ42" s="191">
        <f>SUM(AI40:AL40)</f>
        <v>12</v>
      </c>
      <c r="AK42" s="192"/>
      <c r="AL42" s="193"/>
      <c r="AM42" s="7"/>
      <c r="AN42" s="7"/>
      <c r="AO42" s="7"/>
      <c r="AP42" s="7"/>
      <c r="AQ42" s="7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</row>
    <row r="43" spans="4:43" ht="12.75" customHeight="1">
      <c r="D43" s="137" t="s">
        <v>48</v>
      </c>
      <c r="E43" s="138"/>
      <c r="F43" s="138"/>
      <c r="G43" s="139"/>
      <c r="H43" s="18"/>
      <c r="I43" s="18"/>
      <c r="J43" s="18"/>
      <c r="K43" s="18"/>
      <c r="L43" s="27"/>
      <c r="M43" s="18">
        <v>2</v>
      </c>
      <c r="N43" s="18"/>
      <c r="O43" s="18"/>
      <c r="P43" s="18"/>
      <c r="Q43" s="18"/>
      <c r="R43" s="18"/>
      <c r="S43" s="18"/>
      <c r="T43" s="18"/>
      <c r="U43" s="18"/>
      <c r="V43" s="18"/>
      <c r="W43" s="7"/>
      <c r="X43" s="28" t="s">
        <v>49</v>
      </c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</row>
    <row r="44" spans="4:43" ht="12.75" customHeight="1">
      <c r="D44" s="137" t="s">
        <v>50</v>
      </c>
      <c r="E44" s="138"/>
      <c r="F44" s="138"/>
      <c r="G44" s="139"/>
      <c r="H44" s="18"/>
      <c r="I44" s="18"/>
      <c r="J44" s="18"/>
      <c r="K44" s="18"/>
      <c r="L44" s="27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7"/>
      <c r="X44" s="7"/>
      <c r="Y44" s="28" t="s">
        <v>51</v>
      </c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</row>
    <row r="45" spans="4:43" ht="12">
      <c r="D45" s="137" t="s">
        <v>52</v>
      </c>
      <c r="E45" s="138"/>
      <c r="F45" s="138"/>
      <c r="G45" s="139"/>
      <c r="H45" s="18"/>
      <c r="I45" s="18"/>
      <c r="J45" s="18"/>
      <c r="K45" s="18"/>
      <c r="L45" s="27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29"/>
      <c r="X45" s="29" t="s">
        <v>53</v>
      </c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7"/>
    </row>
    <row r="46" spans="4:43" ht="12">
      <c r="D46" s="137" t="s">
        <v>54</v>
      </c>
      <c r="E46" s="138"/>
      <c r="F46" s="138"/>
      <c r="G46" s="139"/>
      <c r="H46" s="18"/>
      <c r="I46" s="18"/>
      <c r="J46" s="18">
        <v>1</v>
      </c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29"/>
      <c r="X46" s="29"/>
      <c r="Y46" s="29" t="s">
        <v>55</v>
      </c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7"/>
    </row>
    <row r="47" spans="4:43" ht="12">
      <c r="D47" s="137" t="s">
        <v>56</v>
      </c>
      <c r="E47" s="138"/>
      <c r="F47" s="138"/>
      <c r="G47" s="139"/>
      <c r="H47" s="18"/>
      <c r="I47" s="18"/>
      <c r="J47" s="18"/>
      <c r="K47" s="18"/>
      <c r="L47" s="27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7"/>
    </row>
    <row r="48" spans="4:43" ht="12">
      <c r="D48" s="137" t="s">
        <v>57</v>
      </c>
      <c r="E48" s="138"/>
      <c r="F48" s="138"/>
      <c r="G48" s="139"/>
      <c r="H48" s="18"/>
      <c r="I48" s="18"/>
      <c r="J48" s="18"/>
      <c r="K48" s="18"/>
      <c r="L48" s="27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7"/>
    </row>
    <row r="49" spans="4:43" ht="12">
      <c r="D49" s="137" t="s">
        <v>58</v>
      </c>
      <c r="E49" s="138"/>
      <c r="F49" s="138"/>
      <c r="G49" s="139"/>
      <c r="H49" s="18"/>
      <c r="I49" s="18"/>
      <c r="J49" s="18"/>
      <c r="K49" s="18"/>
      <c r="L49" s="27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7"/>
    </row>
    <row r="50" spans="4:43" ht="9" customHeight="1">
      <c r="D50" s="28"/>
      <c r="E50" s="28"/>
      <c r="F50" s="28"/>
      <c r="G50" s="28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7"/>
    </row>
    <row r="51" spans="4:42" ht="12.75" customHeight="1">
      <c r="D51" s="140" t="s">
        <v>59</v>
      </c>
      <c r="E51" s="140"/>
      <c r="F51" s="194" t="s">
        <v>60</v>
      </c>
      <c r="G51" s="195"/>
      <c r="H51" s="195"/>
      <c r="I51" s="195"/>
      <c r="J51" s="195"/>
      <c r="K51" s="195"/>
      <c r="L51" s="196"/>
      <c r="M51" s="197" t="s">
        <v>61</v>
      </c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  <c r="AA51" s="197"/>
      <c r="AB51" s="197"/>
      <c r="AC51" s="162" t="s">
        <v>62</v>
      </c>
      <c r="AD51" s="162"/>
      <c r="AE51" s="162"/>
      <c r="AF51" s="162"/>
      <c r="AG51" s="162"/>
      <c r="AH51" s="162"/>
      <c r="AI51" s="162"/>
      <c r="AJ51" s="162"/>
      <c r="AK51" s="162"/>
      <c r="AL51" s="162"/>
      <c r="AM51" s="162"/>
      <c r="AN51" s="162"/>
      <c r="AO51" s="162"/>
      <c r="AP51" s="162"/>
    </row>
    <row r="52" spans="4:42" ht="12" customHeight="1">
      <c r="D52" s="140"/>
      <c r="E52" s="140"/>
      <c r="F52" s="141" t="s">
        <v>63</v>
      </c>
      <c r="G52" s="142"/>
      <c r="H52" s="142"/>
      <c r="I52" s="142"/>
      <c r="J52" s="142"/>
      <c r="K52" s="142"/>
      <c r="L52" s="143"/>
      <c r="M52" s="159" t="s">
        <v>64</v>
      </c>
      <c r="N52" s="159"/>
      <c r="O52" s="159"/>
      <c r="P52" s="159"/>
      <c r="Q52" s="164" t="s">
        <v>65</v>
      </c>
      <c r="R52" s="164"/>
      <c r="S52" s="164"/>
      <c r="T52" s="164"/>
      <c r="U52" s="159" t="s">
        <v>66</v>
      </c>
      <c r="V52" s="159"/>
      <c r="W52" s="159"/>
      <c r="X52" s="159"/>
      <c r="Y52" s="159" t="s">
        <v>67</v>
      </c>
      <c r="Z52" s="159"/>
      <c r="AA52" s="159"/>
      <c r="AB52" s="159"/>
      <c r="AC52" s="163"/>
      <c r="AD52" s="163"/>
      <c r="AE52" s="163"/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3"/>
    </row>
    <row r="53" spans="4:42" ht="12.75">
      <c r="D53" s="140"/>
      <c r="E53" s="140"/>
      <c r="F53" s="18" t="s">
        <v>22</v>
      </c>
      <c r="G53" s="18" t="s">
        <v>23</v>
      </c>
      <c r="H53" s="18" t="s">
        <v>24</v>
      </c>
      <c r="I53" s="18" t="s">
        <v>16</v>
      </c>
      <c r="J53" s="18" t="s">
        <v>19</v>
      </c>
      <c r="K53" s="18" t="s">
        <v>20</v>
      </c>
      <c r="L53" s="18" t="s">
        <v>21</v>
      </c>
      <c r="M53" s="165" t="s">
        <v>7</v>
      </c>
      <c r="N53" s="165"/>
      <c r="O53" s="165" t="s">
        <v>68</v>
      </c>
      <c r="P53" s="165"/>
      <c r="Q53" s="165" t="s">
        <v>7</v>
      </c>
      <c r="R53" s="165"/>
      <c r="S53" s="165" t="s">
        <v>68</v>
      </c>
      <c r="T53" s="165"/>
      <c r="U53" s="165" t="s">
        <v>7</v>
      </c>
      <c r="V53" s="165"/>
      <c r="W53" s="165" t="s">
        <v>68</v>
      </c>
      <c r="X53" s="165"/>
      <c r="Y53" s="165" t="s">
        <v>7</v>
      </c>
      <c r="Z53" s="165"/>
      <c r="AA53" s="165" t="s">
        <v>68</v>
      </c>
      <c r="AB53" s="198"/>
      <c r="AC53" s="32"/>
      <c r="AD53" s="33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5"/>
    </row>
    <row r="54" spans="4:226" ht="12.75" customHeight="1">
      <c r="D54" s="162">
        <v>1</v>
      </c>
      <c r="E54" s="162"/>
      <c r="F54" s="18">
        <v>2</v>
      </c>
      <c r="G54" s="18">
        <f>-J54-G58</f>
        <v>0</v>
      </c>
      <c r="H54" s="18"/>
      <c r="I54" s="18">
        <v>1</v>
      </c>
      <c r="J54" s="18"/>
      <c r="K54" s="18"/>
      <c r="L54" s="18"/>
      <c r="M54" s="162"/>
      <c r="N54" s="162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7"/>
      <c r="AC54" s="36"/>
      <c r="AD54" s="28"/>
      <c r="AE54" s="28"/>
      <c r="AF54" s="28"/>
      <c r="AG54" s="28"/>
      <c r="AH54" s="166"/>
      <c r="AI54" s="166"/>
      <c r="AJ54" s="176"/>
      <c r="AK54" s="176"/>
      <c r="AL54" s="176"/>
      <c r="AM54" s="176"/>
      <c r="AN54" s="176"/>
      <c r="AO54" s="176"/>
      <c r="AP54" s="190"/>
      <c r="HQ54" s="4" t="s">
        <v>17</v>
      </c>
      <c r="HR54" s="4" t="s">
        <v>18</v>
      </c>
    </row>
    <row r="55" spans="4:231" ht="12.75">
      <c r="D55" s="162">
        <v>2</v>
      </c>
      <c r="E55" s="162"/>
      <c r="F55" s="18"/>
      <c r="G55" s="18"/>
      <c r="H55" s="18"/>
      <c r="I55" s="18"/>
      <c r="J55" s="18"/>
      <c r="K55" s="18"/>
      <c r="L55" s="18"/>
      <c r="M55" s="162"/>
      <c r="N55" s="162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7"/>
      <c r="AC55" s="36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37"/>
      <c r="HQ55" t="e">
        <f>yaz(M59)</f>
        <v>#NAME?</v>
      </c>
      <c r="HR55"/>
      <c r="HS55"/>
      <c r="HT55"/>
      <c r="HU55"/>
      <c r="HV55"/>
      <c r="HW55"/>
    </row>
    <row r="56" spans="4:42" ht="12">
      <c r="D56" s="162">
        <v>3</v>
      </c>
      <c r="E56" s="162"/>
      <c r="F56" s="118"/>
      <c r="G56" s="118"/>
      <c r="H56" s="118"/>
      <c r="I56" s="118"/>
      <c r="J56" s="118"/>
      <c r="K56" s="118"/>
      <c r="L56" s="118"/>
      <c r="M56" s="162"/>
      <c r="N56" s="162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7"/>
      <c r="AC56" s="36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37"/>
    </row>
    <row r="57" spans="4:42" ht="12">
      <c r="D57" s="162">
        <v>4</v>
      </c>
      <c r="E57" s="162"/>
      <c r="F57" s="18"/>
      <c r="G57" s="18"/>
      <c r="H57" s="18"/>
      <c r="I57" s="18"/>
      <c r="J57" s="18"/>
      <c r="K57" s="18"/>
      <c r="L57" s="18"/>
      <c r="M57" s="162"/>
      <c r="N57" s="162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7"/>
      <c r="AC57" s="36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37"/>
    </row>
    <row r="58" spans="4:42" ht="12">
      <c r="D58" s="162">
        <v>5</v>
      </c>
      <c r="E58" s="162"/>
      <c r="F58" s="18"/>
      <c r="G58" s="18"/>
      <c r="H58" s="18"/>
      <c r="I58" s="18"/>
      <c r="J58" s="18"/>
      <c r="K58" s="18"/>
      <c r="L58" s="18"/>
      <c r="M58" s="162"/>
      <c r="N58" s="162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7"/>
      <c r="AC58" s="36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37"/>
    </row>
    <row r="59" spans="3:43" ht="12.75">
      <c r="C59" s="7"/>
      <c r="D59" s="7"/>
      <c r="E59" s="7"/>
      <c r="F59" s="7"/>
      <c r="G59" s="7"/>
      <c r="H59" s="148" t="s">
        <v>70</v>
      </c>
      <c r="I59" s="148"/>
      <c r="J59" s="148"/>
      <c r="K59" s="148"/>
      <c r="L59" s="145"/>
      <c r="M59" s="146"/>
      <c r="N59" s="146"/>
      <c r="O59" s="149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38"/>
      <c r="AD59" s="39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1"/>
      <c r="AQ59" s="7"/>
    </row>
    <row r="60" spans="3:44" ht="12"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4" t="s">
        <v>100</v>
      </c>
    </row>
    <row r="61" spans="3:231" ht="12.75" customHeight="1">
      <c r="C61" s="7"/>
      <c r="D61" s="7"/>
      <c r="E61" s="7"/>
      <c r="F61" s="31" t="s">
        <v>71</v>
      </c>
      <c r="G61" s="3"/>
      <c r="H61" s="3"/>
      <c r="I61" s="3"/>
      <c r="J61" s="3"/>
      <c r="K61" s="3"/>
      <c r="L61" s="3"/>
      <c r="M61" s="3"/>
      <c r="N61" s="3"/>
      <c r="O61" s="7"/>
      <c r="P61" s="7"/>
      <c r="Q61" s="7"/>
      <c r="R61" s="7"/>
      <c r="S61" s="7"/>
      <c r="T61" s="168"/>
      <c r="U61" s="168"/>
      <c r="V61" s="168"/>
      <c r="W61" s="168"/>
      <c r="X61" s="168"/>
      <c r="Y61" s="168"/>
      <c r="Z61" s="168"/>
      <c r="AA61" s="7"/>
      <c r="AB61" s="7"/>
      <c r="AC61" s="7"/>
      <c r="AD61" s="7"/>
      <c r="AE61" s="30" t="s">
        <v>72</v>
      </c>
      <c r="AH61" s="7"/>
      <c r="AI61" s="7"/>
      <c r="AJ61" s="7"/>
      <c r="AK61" s="7"/>
      <c r="AL61" s="7"/>
      <c r="AM61" s="7"/>
      <c r="AN61" s="7"/>
      <c r="AO61" s="7"/>
      <c r="AP61" s="7"/>
      <c r="AQ61" s="7"/>
      <c r="HW61" s="7" t="s">
        <v>79</v>
      </c>
    </row>
    <row r="62" spans="3:231" ht="12.75" customHeight="1">
      <c r="C62" s="7"/>
      <c r="D62" s="7"/>
      <c r="E62" s="7"/>
      <c r="F62" s="3"/>
      <c r="G62" s="3"/>
      <c r="H62" s="3" t="s">
        <v>136</v>
      </c>
      <c r="I62" s="3"/>
      <c r="J62" s="3"/>
      <c r="K62" s="3"/>
      <c r="L62" s="3"/>
      <c r="M62" s="3"/>
      <c r="N62" s="3"/>
      <c r="O62" s="7"/>
      <c r="P62" s="7"/>
      <c r="Q62" s="7"/>
      <c r="R62" s="7"/>
      <c r="S62" s="7"/>
      <c r="T62" s="7"/>
      <c r="U62" s="7"/>
      <c r="V62" s="23"/>
      <c r="W62" s="23"/>
      <c r="X62" s="7"/>
      <c r="Y62" s="7"/>
      <c r="Z62" s="7"/>
      <c r="AA62" s="167" t="s">
        <v>145</v>
      </c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HW62" s="4" t="s">
        <v>80</v>
      </c>
    </row>
    <row r="63" spans="3:43" ht="12">
      <c r="C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Z63" s="7"/>
      <c r="AA63" s="7"/>
      <c r="AB63" s="7"/>
      <c r="AC63" s="7"/>
      <c r="AD63" s="7"/>
      <c r="AE63" s="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7"/>
    </row>
    <row r="64" spans="3:43" ht="12">
      <c r="C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87"/>
      <c r="AM64" s="7"/>
      <c r="AN64" s="7"/>
      <c r="AO64" s="7"/>
      <c r="AP64" s="7"/>
      <c r="AQ64" s="7"/>
    </row>
    <row r="65" spans="1:43" s="86" customFormat="1" ht="12">
      <c r="A65" s="4"/>
      <c r="B65" s="4"/>
      <c r="C65" s="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</row>
    <row r="66" spans="1:37" s="86" customFormat="1" ht="12">
      <c r="A66" s="4"/>
      <c r="B66" s="4"/>
      <c r="C66" s="4"/>
      <c r="AK66" s="86" t="s">
        <v>100</v>
      </c>
    </row>
    <row r="67" spans="1:3" s="86" customFormat="1" ht="12">
      <c r="A67" s="4"/>
      <c r="B67" s="4"/>
      <c r="C67" s="4"/>
    </row>
    <row r="68" spans="1:3" s="86" customFormat="1" ht="12">
      <c r="A68" s="4"/>
      <c r="B68" s="4"/>
      <c r="C68" s="4"/>
    </row>
    <row r="69" spans="1:3" s="86" customFormat="1" ht="12">
      <c r="A69" s="4"/>
      <c r="B69" s="4"/>
      <c r="C69" s="4"/>
    </row>
    <row r="70" spans="1:3" s="86" customFormat="1" ht="12">
      <c r="A70" s="4"/>
      <c r="B70" s="4"/>
      <c r="C70" s="4"/>
    </row>
    <row r="71" spans="1:3" s="86" customFormat="1" ht="12">
      <c r="A71" s="4"/>
      <c r="B71" s="4"/>
      <c r="C71" s="4"/>
    </row>
    <row r="72" spans="1:3" s="86" customFormat="1" ht="12">
      <c r="A72" s="4"/>
      <c r="B72" s="4"/>
      <c r="C72" s="4"/>
    </row>
    <row r="73" spans="1:3" s="86" customFormat="1" ht="12">
      <c r="A73" s="4"/>
      <c r="B73" s="4"/>
      <c r="C73" s="4"/>
    </row>
    <row r="74" spans="1:3" s="86" customFormat="1" ht="12">
      <c r="A74" s="4"/>
      <c r="B74" s="4"/>
      <c r="C74" s="4"/>
    </row>
    <row r="75" spans="1:3" s="86" customFormat="1" ht="12">
      <c r="A75" s="4"/>
      <c r="B75" s="4"/>
      <c r="C75" s="4"/>
    </row>
    <row r="76" spans="1:3" s="86" customFormat="1" ht="12">
      <c r="A76" s="4"/>
      <c r="B76" s="4"/>
      <c r="C76" s="4"/>
    </row>
    <row r="77" spans="1:3" s="86" customFormat="1" ht="12">
      <c r="A77" s="4"/>
      <c r="B77" s="4"/>
      <c r="C77" s="4"/>
    </row>
    <row r="78" spans="1:3" s="86" customFormat="1" ht="12">
      <c r="A78" s="4"/>
      <c r="B78" s="4"/>
      <c r="C78" s="4"/>
    </row>
    <row r="79" spans="1:3" s="86" customFormat="1" ht="12">
      <c r="A79" s="4"/>
      <c r="B79" s="4"/>
      <c r="C79" s="4"/>
    </row>
    <row r="80" spans="1:3" s="86" customFormat="1" ht="12">
      <c r="A80" s="4"/>
      <c r="B80" s="4"/>
      <c r="C80" s="4"/>
    </row>
    <row r="81" spans="1:3" s="86" customFormat="1" ht="12">
      <c r="A81" s="4"/>
      <c r="B81" s="4"/>
      <c r="C81" s="4"/>
    </row>
    <row r="82" spans="1:3" s="86" customFormat="1" ht="12">
      <c r="A82" s="4"/>
      <c r="B82" s="4"/>
      <c r="C82" s="4"/>
    </row>
    <row r="83" spans="1:3" s="86" customFormat="1" ht="12">
      <c r="A83" s="4"/>
      <c r="B83" s="4"/>
      <c r="C83" s="4"/>
    </row>
    <row r="84" spans="1:3" s="86" customFormat="1" ht="12">
      <c r="A84" s="4"/>
      <c r="B84" s="4"/>
      <c r="C84" s="4"/>
    </row>
    <row r="85" spans="1:3" s="86" customFormat="1" ht="12">
      <c r="A85" s="4"/>
      <c r="B85" s="4"/>
      <c r="C85" s="4"/>
    </row>
  </sheetData>
  <sheetProtection/>
  <mergeCells count="207">
    <mergeCell ref="BJ6:BM6"/>
    <mergeCell ref="D8:M8"/>
    <mergeCell ref="N8:AA8"/>
    <mergeCell ref="D9:M9"/>
    <mergeCell ref="N9:W9"/>
    <mergeCell ref="AG9:AK9"/>
    <mergeCell ref="AL9:AP9"/>
    <mergeCell ref="D10:L10"/>
    <mergeCell ref="N10:W10"/>
    <mergeCell ref="AG10:AK10"/>
    <mergeCell ref="AL10:AP10"/>
    <mergeCell ref="D11:M11"/>
    <mergeCell ref="N11:W11"/>
    <mergeCell ref="AG11:AK11"/>
    <mergeCell ref="AL11:AP11"/>
    <mergeCell ref="E27:I27"/>
    <mergeCell ref="J27:W27"/>
    <mergeCell ref="X27:AB27"/>
    <mergeCell ref="AC27:AH27"/>
    <mergeCell ref="E25:AM25"/>
    <mergeCell ref="E12:AP12"/>
    <mergeCell ref="D13:D14"/>
    <mergeCell ref="E13:E14"/>
    <mergeCell ref="F13:F14"/>
    <mergeCell ref="G13:G14"/>
    <mergeCell ref="AI27:AK27"/>
    <mergeCell ref="D25:D26"/>
    <mergeCell ref="AX25:BL25"/>
    <mergeCell ref="E26:I26"/>
    <mergeCell ref="J26:W26"/>
    <mergeCell ref="X26:AB26"/>
    <mergeCell ref="AC26:AH26"/>
    <mergeCell ref="AI26:AK26"/>
    <mergeCell ref="AL26:AM26"/>
    <mergeCell ref="AN26:AP26"/>
    <mergeCell ref="E30:I30"/>
    <mergeCell ref="J30:W30"/>
    <mergeCell ref="AN25:AP25"/>
    <mergeCell ref="AN27:AP27"/>
    <mergeCell ref="E28:I28"/>
    <mergeCell ref="J28:W28"/>
    <mergeCell ref="X28:AB28"/>
    <mergeCell ref="AC28:AH28"/>
    <mergeCell ref="AI28:AK28"/>
    <mergeCell ref="AL28:AM28"/>
    <mergeCell ref="E29:I29"/>
    <mergeCell ref="J29:W29"/>
    <mergeCell ref="X29:AB29"/>
    <mergeCell ref="AC29:AH29"/>
    <mergeCell ref="AN31:AP31"/>
    <mergeCell ref="AI31:AK31"/>
    <mergeCell ref="AL31:AM31"/>
    <mergeCell ref="AL27:AM27"/>
    <mergeCell ref="AL30:AM30"/>
    <mergeCell ref="AN30:AP30"/>
    <mergeCell ref="AI29:AK29"/>
    <mergeCell ref="AL29:AM29"/>
    <mergeCell ref="AN29:AP29"/>
    <mergeCell ref="AN28:AP28"/>
    <mergeCell ref="AC32:AH32"/>
    <mergeCell ref="X30:AB30"/>
    <mergeCell ref="AC30:AH30"/>
    <mergeCell ref="AI30:AK30"/>
    <mergeCell ref="AI32:AK32"/>
    <mergeCell ref="J35:W35"/>
    <mergeCell ref="AL32:AM32"/>
    <mergeCell ref="AN32:AP32"/>
    <mergeCell ref="E31:I31"/>
    <mergeCell ref="J31:W31"/>
    <mergeCell ref="X31:AB31"/>
    <mergeCell ref="AC31:AH31"/>
    <mergeCell ref="E32:I32"/>
    <mergeCell ref="J32:W32"/>
    <mergeCell ref="X32:AB32"/>
    <mergeCell ref="X35:AB35"/>
    <mergeCell ref="AC35:AH35"/>
    <mergeCell ref="X33:AB33"/>
    <mergeCell ref="AC33:AH33"/>
    <mergeCell ref="AI35:AK35"/>
    <mergeCell ref="AL35:AM35"/>
    <mergeCell ref="AI33:AK33"/>
    <mergeCell ref="AL33:AM33"/>
    <mergeCell ref="AN33:AP33"/>
    <mergeCell ref="E34:I34"/>
    <mergeCell ref="J34:W34"/>
    <mergeCell ref="X34:AB34"/>
    <mergeCell ref="AC34:AH34"/>
    <mergeCell ref="AI34:AK34"/>
    <mergeCell ref="AL34:AM34"/>
    <mergeCell ref="AN34:AP34"/>
    <mergeCell ref="E33:I33"/>
    <mergeCell ref="J33:W33"/>
    <mergeCell ref="J39:W39"/>
    <mergeCell ref="AN35:AP35"/>
    <mergeCell ref="E36:I36"/>
    <mergeCell ref="J36:W36"/>
    <mergeCell ref="X36:AB36"/>
    <mergeCell ref="AC36:AH36"/>
    <mergeCell ref="AI36:AK36"/>
    <mergeCell ref="AL36:AM36"/>
    <mergeCell ref="AN36:AP36"/>
    <mergeCell ref="E35:I35"/>
    <mergeCell ref="X39:AB39"/>
    <mergeCell ref="AC39:AH39"/>
    <mergeCell ref="X37:AB37"/>
    <mergeCell ref="AC37:AH37"/>
    <mergeCell ref="AI39:AK39"/>
    <mergeCell ref="AL39:AM39"/>
    <mergeCell ref="AI37:AK37"/>
    <mergeCell ref="AL37:AM37"/>
    <mergeCell ref="AN37:AP37"/>
    <mergeCell ref="E38:I38"/>
    <mergeCell ref="J38:W38"/>
    <mergeCell ref="X38:AB38"/>
    <mergeCell ref="AC38:AH38"/>
    <mergeCell ref="AI38:AK38"/>
    <mergeCell ref="AL38:AM38"/>
    <mergeCell ref="AN38:AP38"/>
    <mergeCell ref="E37:I37"/>
    <mergeCell ref="J37:W37"/>
    <mergeCell ref="D49:G49"/>
    <mergeCell ref="AN39:AP39"/>
    <mergeCell ref="E40:I40"/>
    <mergeCell ref="J40:W40"/>
    <mergeCell ref="X40:AB40"/>
    <mergeCell ref="AC40:AH40"/>
    <mergeCell ref="AI40:AK40"/>
    <mergeCell ref="AL40:AM40"/>
    <mergeCell ref="AN40:AP40"/>
    <mergeCell ref="E39:I39"/>
    <mergeCell ref="D45:G45"/>
    <mergeCell ref="D46:G46"/>
    <mergeCell ref="D47:G47"/>
    <mergeCell ref="D48:G48"/>
    <mergeCell ref="AE42:AG42"/>
    <mergeCell ref="AJ42:AL42"/>
    <mergeCell ref="D43:G43"/>
    <mergeCell ref="D44:G44"/>
    <mergeCell ref="AC51:AP52"/>
    <mergeCell ref="F52:L52"/>
    <mergeCell ref="M52:P52"/>
    <mergeCell ref="Q52:T52"/>
    <mergeCell ref="U52:X52"/>
    <mergeCell ref="Y52:AB52"/>
    <mergeCell ref="M51:AB51"/>
    <mergeCell ref="W53:X53"/>
    <mergeCell ref="Y53:Z53"/>
    <mergeCell ref="AA53:AB53"/>
    <mergeCell ref="D51:E53"/>
    <mergeCell ref="F51:L51"/>
    <mergeCell ref="M53:N53"/>
    <mergeCell ref="S53:T53"/>
    <mergeCell ref="O53:P53"/>
    <mergeCell ref="Q53:R53"/>
    <mergeCell ref="U53:V53"/>
    <mergeCell ref="AH54:AI54"/>
    <mergeCell ref="AJ54:AP54"/>
    <mergeCell ref="Y54:Z54"/>
    <mergeCell ref="O54:P54"/>
    <mergeCell ref="Q54:R54"/>
    <mergeCell ref="S54:T54"/>
    <mergeCell ref="U54:V54"/>
    <mergeCell ref="AA54:AB54"/>
    <mergeCell ref="D54:E54"/>
    <mergeCell ref="M54:N54"/>
    <mergeCell ref="W54:X54"/>
    <mergeCell ref="U55:V55"/>
    <mergeCell ref="W55:X55"/>
    <mergeCell ref="D55:E55"/>
    <mergeCell ref="M55:N55"/>
    <mergeCell ref="O55:P55"/>
    <mergeCell ref="Q55:R55"/>
    <mergeCell ref="S56:T56"/>
    <mergeCell ref="U56:V56"/>
    <mergeCell ref="Y56:Z56"/>
    <mergeCell ref="S55:T55"/>
    <mergeCell ref="W56:X56"/>
    <mergeCell ref="Y55:Z55"/>
    <mergeCell ref="D56:E56"/>
    <mergeCell ref="M56:N56"/>
    <mergeCell ref="O56:P56"/>
    <mergeCell ref="Q56:R56"/>
    <mergeCell ref="AA55:AB55"/>
    <mergeCell ref="AA56:AB56"/>
    <mergeCell ref="AA57:AB57"/>
    <mergeCell ref="M59:N59"/>
    <mergeCell ref="S58:T58"/>
    <mergeCell ref="U58:V58"/>
    <mergeCell ref="W58:X58"/>
    <mergeCell ref="Y58:Z58"/>
    <mergeCell ref="M57:N57"/>
    <mergeCell ref="O57:P57"/>
    <mergeCell ref="AA62:AR62"/>
    <mergeCell ref="O59:AB59"/>
    <mergeCell ref="S57:T57"/>
    <mergeCell ref="U57:V57"/>
    <mergeCell ref="Y57:Z57"/>
    <mergeCell ref="O58:P58"/>
    <mergeCell ref="Q58:R58"/>
    <mergeCell ref="D57:E57"/>
    <mergeCell ref="AA58:AB58"/>
    <mergeCell ref="W57:X57"/>
    <mergeCell ref="T61:Z61"/>
    <mergeCell ref="H59:L59"/>
    <mergeCell ref="D58:E58"/>
    <mergeCell ref="M58:N58"/>
    <mergeCell ref="Q57:R57"/>
  </mergeCells>
  <conditionalFormatting sqref="CJ26 H43:V49 E27:E40 J27:AP40 F27:I32 F35:I40 F54:AB58 H15:AP15 E28:AP29">
    <cfRule type="cellIs" priority="1" dxfId="0" operator="equal" stopIfTrue="1">
      <formula>0</formula>
    </cfRule>
  </conditionalFormatting>
  <dataValidations count="2">
    <dataValidation type="whole" allowBlank="1" showInputMessage="1" showErrorMessage="1" errorTitle="1 ile  5 ARASINDA RAKAM GİRİNİZ!" error="&#10;1:&quot;Prof.Dr.&quot;&#10;2:&quot;Doç.Dr.&quot;&#10;3:&quot;Yrd.Doç.Dr.&quot;&#10;4:&quot;Öğr.Gör.&quot;&#10;5:&quot;Okutman&quot;&#10;6:&quot;Dışardan&quot;" sqref="M10">
      <formula1>1</formula1>
      <formula2>6</formula2>
    </dataValidation>
    <dataValidation allowBlank="1" showInputMessage="1" showErrorMessage="1" promptTitle="DİKKAT" prompt="BU KISMA DERSLERİN&#10;TEORİ ve UYGULAMA KISMI ile ÖĞRENCİ SAYILARINI GİRİNİZ&#10;" sqref="AI27:AP39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PC</cp:lastModifiedBy>
  <cp:lastPrinted>2015-06-16T08:57:26Z</cp:lastPrinted>
  <dcterms:created xsi:type="dcterms:W3CDTF">2001-02-13T10:12:41Z</dcterms:created>
  <dcterms:modified xsi:type="dcterms:W3CDTF">2015-06-16T08:57:34Z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3D2819F8">
    <vt:lpwstr/>
  </property>
  <property fmtid="{D5CDD505-2E9C-101B-9397-08002B2CF9AE}" pid="19" name="IVID1C471C09">
    <vt:lpwstr/>
  </property>
  <property fmtid="{D5CDD505-2E9C-101B-9397-08002B2CF9AE}" pid="20" name="IVID12391307">
    <vt:lpwstr/>
  </property>
  <property fmtid="{D5CDD505-2E9C-101B-9397-08002B2CF9AE}" pid="21" name="IVID3B6F15E2">
    <vt:lpwstr/>
  </property>
  <property fmtid="{D5CDD505-2E9C-101B-9397-08002B2CF9AE}" pid="22" name="IVID115E1703">
    <vt:lpwstr/>
  </property>
  <property fmtid="{D5CDD505-2E9C-101B-9397-08002B2CF9AE}" pid="23" name="IVIDB235A3C6">
    <vt:lpwstr/>
  </property>
  <property fmtid="{D5CDD505-2E9C-101B-9397-08002B2CF9AE}" pid="24" name="IVID2D6216D6">
    <vt:lpwstr/>
  </property>
  <property fmtid="{D5CDD505-2E9C-101B-9397-08002B2CF9AE}" pid="25" name="IVID403C89F9">
    <vt:lpwstr/>
  </property>
  <property fmtid="{D5CDD505-2E9C-101B-9397-08002B2CF9AE}" pid="26" name="IVID151614D5">
    <vt:lpwstr/>
  </property>
  <property fmtid="{D5CDD505-2E9C-101B-9397-08002B2CF9AE}" pid="27" name="IVID391512E9">
    <vt:lpwstr/>
  </property>
  <property fmtid="{D5CDD505-2E9C-101B-9397-08002B2CF9AE}" pid="28" name="IVID104111F8">
    <vt:lpwstr/>
  </property>
  <property fmtid="{D5CDD505-2E9C-101B-9397-08002B2CF9AE}" pid="29" name="IVID13800FE3">
    <vt:lpwstr/>
  </property>
  <property fmtid="{D5CDD505-2E9C-101B-9397-08002B2CF9AE}" pid="30" name="IVID58719883">
    <vt:lpwstr/>
  </property>
  <property fmtid="{D5CDD505-2E9C-101B-9397-08002B2CF9AE}" pid="31" name="IVID16271305">
    <vt:lpwstr/>
  </property>
  <property fmtid="{D5CDD505-2E9C-101B-9397-08002B2CF9AE}" pid="32" name="IVID54A096FC">
    <vt:lpwstr/>
  </property>
  <property fmtid="{D5CDD505-2E9C-101B-9397-08002B2CF9AE}" pid="33" name="IVID367819CF">
    <vt:lpwstr/>
  </property>
  <property fmtid="{D5CDD505-2E9C-101B-9397-08002B2CF9AE}" pid="34" name="IVID295C1AD6">
    <vt:lpwstr/>
  </property>
  <property fmtid="{D5CDD505-2E9C-101B-9397-08002B2CF9AE}" pid="35" name="IVID223B16D3">
    <vt:lpwstr/>
  </property>
  <property fmtid="{D5CDD505-2E9C-101B-9397-08002B2CF9AE}" pid="36" name="IVID2B670FEE">
    <vt:lpwstr/>
  </property>
  <property fmtid="{D5CDD505-2E9C-101B-9397-08002B2CF9AE}" pid="37" name="IVID454F17E2">
    <vt:lpwstr/>
  </property>
  <property fmtid="{D5CDD505-2E9C-101B-9397-08002B2CF9AE}" pid="38" name="IVID393714E6">
    <vt:lpwstr/>
  </property>
  <property fmtid="{D5CDD505-2E9C-101B-9397-08002B2CF9AE}" pid="39" name="IVID355A1A03">
    <vt:lpwstr/>
  </property>
  <property fmtid="{D5CDD505-2E9C-101B-9397-08002B2CF9AE}" pid="40" name="IVID371910F7">
    <vt:lpwstr/>
  </property>
  <property fmtid="{D5CDD505-2E9C-101B-9397-08002B2CF9AE}" pid="41" name="IVID30531403">
    <vt:lpwstr/>
  </property>
  <property fmtid="{D5CDD505-2E9C-101B-9397-08002B2CF9AE}" pid="42" name="IVID286514FE">
    <vt:lpwstr/>
  </property>
  <property fmtid="{D5CDD505-2E9C-101B-9397-08002B2CF9AE}" pid="43" name="IVID291912DF">
    <vt:lpwstr/>
  </property>
  <property fmtid="{D5CDD505-2E9C-101B-9397-08002B2CF9AE}" pid="44" name="IVID223112E4">
    <vt:lpwstr/>
  </property>
</Properties>
</file>